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6260" windowHeight="5835"/>
  </bookViews>
  <sheets>
    <sheet name="Journal" sheetId="1" r:id="rId1"/>
    <sheet name="Ledger" sheetId="3" r:id="rId2"/>
    <sheet name="TB, TA, P&amp;L, BS" sheetId="4" r:id="rId3"/>
  </sheets>
  <calcPr calcId="144525"/>
</workbook>
</file>

<file path=xl/calcChain.xml><?xml version="1.0" encoding="utf-8"?>
<calcChain xmlns="http://schemas.openxmlformats.org/spreadsheetml/2006/main">
  <c r="C17" i="4" l="1"/>
  <c r="R13" i="4" s="1"/>
  <c r="C16" i="4"/>
  <c r="R12" i="4" s="1"/>
  <c r="D15" i="4"/>
  <c r="K13" i="4" s="1"/>
  <c r="D14" i="4"/>
  <c r="K12" i="4" s="1"/>
  <c r="C13" i="4"/>
  <c r="H13" i="4" s="1"/>
  <c r="C12" i="4"/>
  <c r="G11" i="4" s="1"/>
  <c r="D11" i="4"/>
  <c r="O9" i="4" s="1"/>
  <c r="C10" i="4"/>
  <c r="R14" i="4" s="1"/>
  <c r="D9" i="4"/>
  <c r="O12" i="4" s="1"/>
  <c r="C8" i="4"/>
  <c r="Q6" i="4" s="1"/>
  <c r="C7" i="4"/>
  <c r="Q8" i="4" s="1"/>
  <c r="D6" i="4"/>
  <c r="K4" i="4" s="1"/>
  <c r="C5" i="4"/>
  <c r="H4" i="4" s="1"/>
  <c r="D4" i="4"/>
  <c r="N5" i="4" s="1"/>
  <c r="M24" i="3" l="1"/>
  <c r="J24" i="3" s="1"/>
  <c r="J23" i="3" s="1"/>
  <c r="C63" i="3"/>
  <c r="F54" i="3"/>
  <c r="F31" i="3"/>
  <c r="C20" i="3"/>
  <c r="F8" i="3"/>
  <c r="J60" i="3" l="1"/>
  <c r="M60" i="3" s="1"/>
  <c r="M59" i="3" s="1"/>
  <c r="F70" i="3"/>
  <c r="C70" i="3" s="1"/>
  <c r="C69" i="3" s="1"/>
  <c r="R9" i="4"/>
  <c r="H16" i="4"/>
  <c r="R7" i="4"/>
  <c r="H12" i="4"/>
  <c r="K7" i="4"/>
  <c r="J47" i="3"/>
  <c r="M47" i="3" s="1"/>
  <c r="M46" i="3" s="1"/>
  <c r="F63" i="3"/>
  <c r="F62" i="3" s="1"/>
  <c r="C54" i="3"/>
  <c r="C53" i="3" s="1"/>
  <c r="C18" i="4"/>
  <c r="D18" i="4"/>
  <c r="C31" i="3"/>
  <c r="C30" i="3" s="1"/>
  <c r="F20" i="3"/>
  <c r="F19" i="3" s="1"/>
  <c r="C8" i="3"/>
  <c r="C7" i="3" s="1"/>
  <c r="M32" i="3"/>
  <c r="J32" i="3" s="1"/>
  <c r="J31" i="3" s="1"/>
  <c r="J17" i="3"/>
  <c r="M17" i="3" s="1"/>
  <c r="M16" i="3" s="1"/>
  <c r="J9" i="3"/>
  <c r="M9" i="3" s="1"/>
  <c r="M8" i="3" s="1"/>
  <c r="C45" i="3"/>
  <c r="F45" i="3" s="1"/>
  <c r="F44" i="3" s="1"/>
  <c r="C38" i="3"/>
  <c r="F38" i="3" s="1"/>
  <c r="F37" i="3" s="1"/>
  <c r="R17" i="4" l="1"/>
  <c r="H7" i="4"/>
  <c r="H6" i="4" s="1"/>
  <c r="K11" i="4" s="1"/>
  <c r="K19" i="4" s="1"/>
  <c r="H19" i="4" s="1"/>
  <c r="H18" i="4" s="1"/>
  <c r="N6" i="4" s="1"/>
  <c r="O6" i="4" s="1"/>
  <c r="O17" i="4" s="1"/>
</calcChain>
</file>

<file path=xl/sharedStrings.xml><?xml version="1.0" encoding="utf-8"?>
<sst xmlns="http://schemas.openxmlformats.org/spreadsheetml/2006/main" count="388" uniqueCount="157">
  <si>
    <t>Total</t>
  </si>
  <si>
    <t>Particulars</t>
  </si>
  <si>
    <t>Date</t>
  </si>
  <si>
    <t>Debit</t>
  </si>
  <si>
    <t xml:space="preserve">Credit </t>
  </si>
  <si>
    <t>Cash Purchases 25,000.</t>
  </si>
  <si>
    <t>Purchased goods from ABC Ltd 50,000.</t>
  </si>
  <si>
    <t>Purchased goods from ABC Ltd 75,000.</t>
  </si>
  <si>
    <t>Purchases A/c Dr.
 To ABC Ltd A/c</t>
  </si>
  <si>
    <t>Cash A/c Dr.
 To Sales A/c</t>
  </si>
  <si>
    <t>Purchases A/c Dr.
 To Cash A/c</t>
  </si>
  <si>
    <t>XYZ Traders A/c Dr.
 To Sales A/c</t>
  </si>
  <si>
    <t>Sales</t>
  </si>
  <si>
    <t>Plant &amp; Machinery Dr.
 To Bank of America A/c</t>
  </si>
  <si>
    <t>Purchased Plant &amp; Machinery worth 250,000 by cheque.</t>
  </si>
  <si>
    <t>Withdrew cash from bank 10,000.</t>
  </si>
  <si>
    <t>Deposited cash with Bank of America 35,000.</t>
  </si>
  <si>
    <t>Withdrew cash from bank 15,000.</t>
  </si>
  <si>
    <t>Cash A/c Dr.
Bank of America A/c Dr.
Furniture &amp; fixtures A/c Dr.
 To Michael's Capital A/c</t>
  </si>
  <si>
    <t>Bank of America A/c Dr.
 To Cash A/c</t>
  </si>
  <si>
    <t>Cash A/c Dr.
 To Bank of America A/c</t>
  </si>
  <si>
    <t>Cash A/c Dr.
 To XYZ Traders A/c</t>
  </si>
  <si>
    <t>Received 275,000 by cheque from XYZ Traders.</t>
  </si>
  <si>
    <t>Bank of America A/c Dr.
 To XYZ Traders A/c</t>
  </si>
  <si>
    <t>Paid ABC Ltd 300,000 in cash.</t>
  </si>
  <si>
    <t>ABC Ltd A/c Dr.
 To Cash A/c</t>
  </si>
  <si>
    <t>Deposited cash with Bank of America 500,000.</t>
  </si>
  <si>
    <t>Paid ABC Ltd 70,000 by cheque.</t>
  </si>
  <si>
    <t>Received 90,000 in cash from XYZ Traders.</t>
  </si>
  <si>
    <t>Salary A/c Dr.
 To Bank of America A/c
 To Cash A/c</t>
  </si>
  <si>
    <t>30,000
30,000</t>
  </si>
  <si>
    <t>Salary A/c Dr.
 To Cash A/c</t>
  </si>
  <si>
    <t>Salary</t>
  </si>
  <si>
    <t>Office Rent</t>
  </si>
  <si>
    <t>Outstanding Salary</t>
  </si>
  <si>
    <t>Rent A/c Dr.
 To Cash A/c</t>
  </si>
  <si>
    <t>Rent A/c Dr.
 To Bank of America A/c</t>
  </si>
  <si>
    <t>Bank of America A/c Dr.
 To Commission received A/c</t>
  </si>
  <si>
    <t>Received commission 75,000 by cheque.</t>
  </si>
  <si>
    <t>Purchases</t>
  </si>
  <si>
    <t>Received interest from bank 5,000.</t>
  </si>
  <si>
    <t>Bank of America A/c Dr.
 To Interest received A/c</t>
  </si>
  <si>
    <t>Cash A/c Dr.
 To Commission received A/c</t>
  </si>
  <si>
    <t>Received commission 55,000 in cash.</t>
  </si>
  <si>
    <t>In the books of Michael Traders</t>
  </si>
  <si>
    <t>Journal Entries</t>
  </si>
  <si>
    <t>L.F</t>
  </si>
  <si>
    <t>Cash Purchases 250,000.</t>
  </si>
  <si>
    <t>Sold goods to XYZ Traders 475,000.</t>
  </si>
  <si>
    <t>Sold goods to XYZ Traders 47,000.</t>
  </si>
  <si>
    <t>Cash Sales 100,000.</t>
  </si>
  <si>
    <t>Cash Purchases 450,000.</t>
  </si>
  <si>
    <t>Sold goods to XYZ Traders 675,000.</t>
  </si>
  <si>
    <t>Paid salary in cash 30,000 for the month of March 20x2.</t>
  </si>
  <si>
    <t xml:space="preserve">Debit </t>
  </si>
  <si>
    <t>Credit</t>
  </si>
  <si>
    <t>Plant &amp; Machinery</t>
  </si>
  <si>
    <t>Trial Balance as on 31st March 20x2</t>
  </si>
  <si>
    <t>Furniture &amp; Fixtures</t>
  </si>
  <si>
    <t>ABC Ltd (Creditor)</t>
  </si>
  <si>
    <t>XYZ Traders (Debtor)</t>
  </si>
  <si>
    <t>Michael's Capital</t>
  </si>
  <si>
    <t>Amount</t>
  </si>
  <si>
    <t>By Sales</t>
  </si>
  <si>
    <t>To Purchases</t>
  </si>
  <si>
    <t>By Closing Stock</t>
  </si>
  <si>
    <t>To Gross Profit c/d</t>
  </si>
  <si>
    <t>To Salaries</t>
  </si>
  <si>
    <t>Liabilities</t>
  </si>
  <si>
    <t>Assets</t>
  </si>
  <si>
    <t>Capital &amp; Reserves</t>
  </si>
  <si>
    <t>Non-Current Assets</t>
  </si>
  <si>
    <t>Opening Capital</t>
  </si>
  <si>
    <t>Tangible Assets</t>
  </si>
  <si>
    <t>Add:Net Profit</t>
  </si>
  <si>
    <t>Non-Current Liabilities</t>
  </si>
  <si>
    <t>Bank Loan</t>
  </si>
  <si>
    <t>Current Assets</t>
  </si>
  <si>
    <t>Current Liabilities</t>
  </si>
  <si>
    <t>Sundry Creditors</t>
  </si>
  <si>
    <t>Sundry Debtors</t>
  </si>
  <si>
    <t>Trading Account for the year ended 31st March 20x2</t>
  </si>
  <si>
    <t>Profit &amp; Loss Account for the year ended 31st March 20x2</t>
  </si>
  <si>
    <t>By Gross Profit b/d</t>
  </si>
  <si>
    <t>To Office Rent</t>
  </si>
  <si>
    <t>To Net Profit c/d</t>
  </si>
  <si>
    <t>Balance Sheet as on 31st March 20x2</t>
  </si>
  <si>
    <t>Less: Depreciation</t>
  </si>
  <si>
    <t>Add: Outstanding Salary</t>
  </si>
  <si>
    <t>By Commission Received</t>
  </si>
  <si>
    <t>By Interest Received</t>
  </si>
  <si>
    <t>Commission Received</t>
  </si>
  <si>
    <t>Interest Received</t>
  </si>
  <si>
    <t>To Depreciation:</t>
  </si>
  <si>
    <t>Loan taken from Bank of America 200,000</t>
  </si>
  <si>
    <t>Bank of America A/c Dr.
 To Bank Loan A/c</t>
  </si>
  <si>
    <t>By Balance c/d</t>
  </si>
  <si>
    <t xml:space="preserve"> Michael's Capital A/c</t>
  </si>
  <si>
    <t>Purchases A/c</t>
  </si>
  <si>
    <t>Sales A/c</t>
  </si>
  <si>
    <t>Furniture &amp; Fixtures A/c</t>
  </si>
  <si>
    <t>Plant &amp; Machinery A/c</t>
  </si>
  <si>
    <t>ABC Ltd (Creditor) A/c</t>
  </si>
  <si>
    <t>XYZ Traders (Debtor) A/c</t>
  </si>
  <si>
    <t>Salary A/c</t>
  </si>
  <si>
    <t>Office Rent A/c</t>
  </si>
  <si>
    <t>Cash in hand</t>
  </si>
  <si>
    <t>Bank of America</t>
  </si>
  <si>
    <t>Interest Received A/c</t>
  </si>
  <si>
    <t>Commission Received A/c</t>
  </si>
  <si>
    <t>Cash A/c</t>
  </si>
  <si>
    <t>Bank of America A/c</t>
  </si>
  <si>
    <t>Bank Loan A/c</t>
  </si>
  <si>
    <t>To Bank of America A/c</t>
  </si>
  <si>
    <t>To Michael's Capital A/c</t>
  </si>
  <si>
    <t>To Cash</t>
  </si>
  <si>
    <t>Purchased goods from ABC Ltd worth 800,000 @10% trade discount.</t>
  </si>
  <si>
    <t xml:space="preserve">Cash Sales 1,000,000 @5% trade discount to XYZ Traders </t>
  </si>
  <si>
    <t>By Furniture &amp; Fixtures /c</t>
  </si>
  <si>
    <t>By Plant &amp; Machinery A/c</t>
  </si>
  <si>
    <t>To Bank Loan A/c</t>
  </si>
  <si>
    <t>By Bank of America A/c</t>
  </si>
  <si>
    <t>To Balance c/d</t>
  </si>
  <si>
    <t>To Commission Received A/c</t>
  </si>
  <si>
    <t>By Cash</t>
  </si>
  <si>
    <t>To Profit &amp; Loss A/c</t>
  </si>
  <si>
    <t>To Interest Received A/c</t>
  </si>
  <si>
    <t>By Cash A/c</t>
  </si>
  <si>
    <t>By Purchases A/c</t>
  </si>
  <si>
    <t>To ABC Ltd A/c</t>
  </si>
  <si>
    <t>To Sales A/c</t>
  </si>
  <si>
    <t>To Cash A/c</t>
  </si>
  <si>
    <t>By ABC Ltd A/c</t>
  </si>
  <si>
    <t>By XYZ Traders A/c</t>
  </si>
  <si>
    <t xml:space="preserve">By Bank of America A/c </t>
  </si>
  <si>
    <t>To XYZ Traders A/c</t>
  </si>
  <si>
    <t>By Salary A/c</t>
  </si>
  <si>
    <t>Paid office rent by cheque 50,000.</t>
  </si>
  <si>
    <t>By Office Rent A/c</t>
  </si>
  <si>
    <t>By Profit &amp; Loss A/c</t>
  </si>
  <si>
    <t>ABC Ltd A/c Dr.
 To Bank of America A/c</t>
  </si>
  <si>
    <t>By Trading A/c</t>
  </si>
  <si>
    <t>To Trading A/c</t>
  </si>
  <si>
    <t>600,000
700,000
200,000</t>
  </si>
  <si>
    <t>Closing Stock</t>
  </si>
  <si>
    <t>Cash in Hand</t>
  </si>
  <si>
    <t>Cash at Bank</t>
  </si>
  <si>
    <t>Bank loan repaid 50,000.</t>
  </si>
  <si>
    <t>Bank Loan A/c Dr.
 To Bank of America A/c</t>
  </si>
  <si>
    <t>By Bank Loan A/c</t>
  </si>
  <si>
    <t>Michael started business with cash 600,000, cash at Bank of America 700,000, furniture 200,000.</t>
  </si>
  <si>
    <t>Employees were hired in the month of Feb. Paid salary by cheque 30,000 &amp; cash 30,000 for the month of Feb 20x2.</t>
  </si>
  <si>
    <t>Office was taken on rent in the month of Feb. Office rent paid in cash 50,000.</t>
  </si>
  <si>
    <t>You are required to:</t>
  </si>
  <si>
    <t>(i) Journalize the above transactions and post them in Ledgers and prepare a Trial Balance.</t>
  </si>
  <si>
    <t xml:space="preserve">(ii) Prepare Trading A/c, Profit &amp; Loss A/c and Balance Sheet taking into consideration:
1. Closing Stock as on 31st March 20x2 is 200,000.
2. Salary outstanding for the month of March 20x2 is 30,000.
3. Depreciation@10% to be charged on Furniture &amp; Fixtures and @15% on Plant &amp; Machinery.
</t>
  </si>
  <si>
    <t>Following are the transactions for the period April 20x1 to March 20x2 in the books of Michael Traders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</si>
</sst>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409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vertical="top"/>
    </xf>
    <xf numFmtId="0" fontId="0" fillId="0" borderId="0" xfId="0" applyFont="1" applyFill="1"/>
    <xf numFmtId="0" fontId="1" fillId="0" borderId="1" xfId="0" applyFont="1" applyFill="1" applyBorder="1"/>
    <xf numFmtId="0" fontId="0" fillId="0" borderId="2" xfId="0" applyFont="1" applyFill="1" applyBorder="1"/>
    <xf numFmtId="164" fontId="0" fillId="0" borderId="5" xfId="1" applyNumberFormat="1" applyFont="1" applyFill="1" applyBorder="1"/>
    <xf numFmtId="164" fontId="0" fillId="0" borderId="4" xfId="1" applyNumberFormat="1" applyFont="1" applyFill="1" applyBorder="1"/>
    <xf numFmtId="164" fontId="1" fillId="0" borderId="5" xfId="1" applyNumberFormat="1" applyFont="1" applyFill="1" applyBorder="1"/>
    <xf numFmtId="0" fontId="0" fillId="0" borderId="6" xfId="0" applyFont="1" applyFill="1" applyBorder="1"/>
    <xf numFmtId="0" fontId="0" fillId="0" borderId="4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5" xfId="0" applyFont="1" applyFill="1" applyBorder="1"/>
    <xf numFmtId="164" fontId="0" fillId="0" borderId="5" xfId="1" applyNumberFormat="1" applyFont="1" applyFill="1" applyBorder="1" applyAlignment="1">
      <alignment horizontal="left" vertical="center" indent="4"/>
    </xf>
    <xf numFmtId="164" fontId="0" fillId="0" borderId="5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0" fontId="0" fillId="0" borderId="0" xfId="0" applyFont="1" applyFill="1" applyAlignment="1">
      <alignment horizontal="left" vertical="center" indent="4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 indent="4"/>
    </xf>
    <xf numFmtId="164" fontId="0" fillId="0" borderId="6" xfId="1" applyNumberFormat="1" applyFont="1" applyFill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6" xfId="0" applyFont="1" applyFill="1" applyBorder="1"/>
    <xf numFmtId="0" fontId="4" fillId="0" borderId="3" xfId="0" applyFont="1" applyFill="1" applyBorder="1"/>
    <xf numFmtId="0" fontId="0" fillId="0" borderId="3" xfId="0" applyFont="1" applyFill="1" applyBorder="1"/>
    <xf numFmtId="164" fontId="3" fillId="0" borderId="5" xfId="1" applyNumberFormat="1" applyFont="1" applyFill="1" applyBorder="1" applyAlignment="1">
      <alignment horizontal="right" vertical="center" indent="4"/>
    </xf>
    <xf numFmtId="0" fontId="4" fillId="0" borderId="5" xfId="0" applyFont="1" applyFill="1" applyBorder="1"/>
    <xf numFmtId="164" fontId="1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0" fillId="0" borderId="5" xfId="0" applyBorder="1"/>
    <xf numFmtId="0" fontId="1" fillId="0" borderId="9" xfId="0" applyFont="1" applyFill="1" applyBorder="1"/>
    <xf numFmtId="164" fontId="3" fillId="0" borderId="5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indent="4"/>
    </xf>
    <xf numFmtId="0" fontId="1" fillId="0" borderId="1" xfId="0" applyFont="1" applyFill="1" applyBorder="1" applyAlignment="1">
      <alignment horizontal="center" vertical="top"/>
    </xf>
    <xf numFmtId="16" fontId="0" fillId="0" borderId="11" xfId="0" applyNumberFormat="1" applyFont="1" applyFill="1" applyBorder="1" applyAlignment="1">
      <alignment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0" fillId="0" borderId="0" xfId="0" applyFill="1" applyBorder="1" applyAlignment="1">
      <alignment vertical="top" wrapText="1"/>
    </xf>
    <xf numFmtId="3" fontId="0" fillId="0" borderId="4" xfId="0" applyNumberFormat="1" applyFont="1" applyFill="1" applyBorder="1"/>
    <xf numFmtId="16" fontId="0" fillId="0" borderId="2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0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3" fontId="0" fillId="0" borderId="16" xfId="0" applyNumberFormat="1" applyFont="1" applyFill="1" applyBorder="1"/>
    <xf numFmtId="0" fontId="1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center"/>
    </xf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1" fillId="0" borderId="3" xfId="0" applyFont="1" applyFill="1" applyBorder="1"/>
    <xf numFmtId="3" fontId="0" fillId="0" borderId="5" xfId="0" applyNumberFormat="1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3" fontId="0" fillId="0" borderId="6" xfId="0" applyNumberFormat="1" applyFont="1" applyFill="1" applyBorder="1" applyAlignment="1">
      <alignment vertical="top"/>
    </xf>
    <xf numFmtId="0" fontId="1" fillId="0" borderId="12" xfId="0" applyFont="1" applyFill="1" applyBorder="1"/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3" fontId="0" fillId="0" borderId="6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3" fontId="0" fillId="0" borderId="3" xfId="0" applyNumberFormat="1" applyFont="1" applyFill="1" applyBorder="1" applyAlignment="1">
      <alignment horizontal="right" vertical="top" wrapText="1"/>
    </xf>
    <xf numFmtId="3" fontId="0" fillId="0" borderId="14" xfId="0" applyNumberFormat="1" applyFont="1" applyFill="1" applyBorder="1"/>
    <xf numFmtId="16" fontId="0" fillId="0" borderId="12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3" fontId="0" fillId="0" borderId="3" xfId="0" applyNumberFormat="1" applyFont="1" applyFill="1" applyBorder="1" applyAlignment="1">
      <alignment vertical="top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3" fontId="0" fillId="0" borderId="6" xfId="0" applyNumberFormat="1" applyFill="1" applyBorder="1" applyAlignment="1">
      <alignment vertical="top"/>
    </xf>
    <xf numFmtId="3" fontId="0" fillId="0" borderId="16" xfId="0" applyNumberFormat="1" applyFill="1" applyBorder="1"/>
    <xf numFmtId="0" fontId="0" fillId="0" borderId="3" xfId="0" applyFont="1" applyFill="1" applyBorder="1" applyAlignment="1">
      <alignment vertical="top"/>
    </xf>
    <xf numFmtId="0" fontId="0" fillId="0" borderId="14" xfId="0" applyFont="1" applyFill="1" applyBorder="1"/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3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3" fontId="0" fillId="0" borderId="16" xfId="0" applyNumberFormat="1" applyFont="1" applyFill="1" applyBorder="1" applyAlignment="1">
      <alignment horizontal="right" wrapText="1"/>
    </xf>
    <xf numFmtId="165" fontId="0" fillId="0" borderId="5" xfId="0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166" fontId="0" fillId="0" borderId="3" xfId="0" applyNumberFormat="1" applyFont="1" applyFill="1" applyBorder="1"/>
    <xf numFmtId="165" fontId="0" fillId="0" borderId="5" xfId="0" applyNumberFormat="1" applyFont="1" applyFill="1" applyBorder="1"/>
    <xf numFmtId="14" fontId="0" fillId="0" borderId="5" xfId="0" applyNumberFormat="1" applyFont="1" applyFill="1" applyBorder="1"/>
    <xf numFmtId="164" fontId="0" fillId="0" borderId="6" xfId="1" applyNumberFormat="1" applyFont="1" applyFill="1" applyBorder="1"/>
    <xf numFmtId="165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65" fontId="0" fillId="0" borderId="0" xfId="0" applyNumberFormat="1" applyFont="1" applyFill="1" applyBorder="1"/>
    <xf numFmtId="14" fontId="0" fillId="0" borderId="0" xfId="0" applyNumberFormat="1" applyFont="1" applyFill="1" applyBorder="1"/>
    <xf numFmtId="164" fontId="1" fillId="0" borderId="0" xfId="1" applyNumberFormat="1" applyFont="1" applyFill="1" applyBorder="1"/>
    <xf numFmtId="0" fontId="0" fillId="0" borderId="0" xfId="0" applyBorder="1"/>
    <xf numFmtId="0" fontId="1" fillId="0" borderId="0" xfId="0" applyFont="1" applyFill="1" applyBorder="1" applyAlignment="1"/>
    <xf numFmtId="166" fontId="0" fillId="0" borderId="11" xfId="0" applyNumberFormat="1" applyFont="1" applyFill="1" applyBorder="1"/>
    <xf numFmtId="14" fontId="0" fillId="0" borderId="2" xfId="0" applyNumberFormat="1" applyFont="1" applyFill="1" applyBorder="1"/>
    <xf numFmtId="164" fontId="2" fillId="0" borderId="5" xfId="1" applyNumberFormat="1" applyFont="1" applyFill="1" applyBorder="1"/>
    <xf numFmtId="0" fontId="0" fillId="0" borderId="16" xfId="0" applyFont="1" applyFill="1" applyBorder="1"/>
    <xf numFmtId="16" fontId="0" fillId="0" borderId="3" xfId="0" applyNumberFormat="1" applyFont="1" applyFill="1" applyBorder="1" applyAlignment="1">
      <alignment wrapText="1"/>
    </xf>
    <xf numFmtId="16" fontId="0" fillId="0" borderId="5" xfId="0" applyNumberFormat="1" applyFont="1" applyFill="1" applyBorder="1" applyAlignment="1">
      <alignment wrapText="1"/>
    </xf>
    <xf numFmtId="165" fontId="0" fillId="0" borderId="2" xfId="0" applyNumberFormat="1" applyFont="1" applyFill="1" applyBorder="1"/>
    <xf numFmtId="16" fontId="0" fillId="0" borderId="6" xfId="0" applyNumberFormat="1" applyFont="1" applyFill="1" applyBorder="1" applyAlignment="1">
      <alignment wrapText="1"/>
    </xf>
    <xf numFmtId="164" fontId="1" fillId="0" borderId="6" xfId="1" applyNumberFormat="1" applyFont="1" applyFill="1" applyBorder="1"/>
    <xf numFmtId="164" fontId="0" fillId="0" borderId="3" xfId="1" applyNumberFormat="1" applyFont="1" applyFill="1" applyBorder="1"/>
    <xf numFmtId="165" fontId="0" fillId="0" borderId="11" xfId="0" applyNumberFormat="1" applyFont="1" applyFill="1" applyBorder="1" applyAlignment="1">
      <alignment horizontal="right"/>
    </xf>
    <xf numFmtId="0" fontId="0" fillId="0" borderId="12" xfId="0" applyFont="1" applyFill="1" applyBorder="1"/>
    <xf numFmtId="0" fontId="0" fillId="0" borderId="2" xfId="0" applyBorder="1"/>
    <xf numFmtId="164" fontId="0" fillId="0" borderId="6" xfId="0" applyNumberFormat="1" applyBorder="1"/>
    <xf numFmtId="0" fontId="0" fillId="0" borderId="6" xfId="0" applyBorder="1"/>
    <xf numFmtId="0" fontId="0" fillId="0" borderId="12" xfId="0" applyBorder="1"/>
    <xf numFmtId="164" fontId="0" fillId="0" borderId="5" xfId="1" applyNumberFormat="1" applyFont="1" applyBorder="1"/>
    <xf numFmtId="164" fontId="0" fillId="0" borderId="15" xfId="1" applyNumberFormat="1" applyFont="1" applyFill="1" applyBorder="1"/>
    <xf numFmtId="164" fontId="0" fillId="0" borderId="15" xfId="0" applyNumberFormat="1" applyFont="1" applyFill="1" applyBorder="1"/>
    <xf numFmtId="164" fontId="0" fillId="0" borderId="15" xfId="1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" fontId="0" fillId="0" borderId="0" xfId="0" applyNumberFormat="1" applyFont="1" applyFill="1" applyBorder="1" applyAlignment="1">
      <alignment wrapText="1"/>
    </xf>
    <xf numFmtId="16" fontId="0" fillId="0" borderId="17" xfId="0" applyNumberFormat="1" applyFont="1" applyFill="1" applyBorder="1" applyAlignment="1">
      <alignment wrapText="1"/>
    </xf>
    <xf numFmtId="0" fontId="0" fillId="0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top"/>
    </xf>
    <xf numFmtId="0" fontId="0" fillId="0" borderId="17" xfId="0" applyFont="1" applyFill="1" applyBorder="1"/>
    <xf numFmtId="0" fontId="0" fillId="0" borderId="17" xfId="0" applyFont="1" applyFill="1" applyBorder="1" applyAlignment="1">
      <alignment wrapText="1"/>
    </xf>
    <xf numFmtId="0" fontId="0" fillId="0" borderId="0" xfId="0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3"/>
  <sheetViews>
    <sheetView tabSelected="1" workbookViewId="0">
      <selection activeCell="I10" sqref="I10"/>
    </sheetView>
  </sheetViews>
  <sheetFormatPr defaultRowHeight="15" x14ac:dyDescent="0.25"/>
  <cols>
    <col min="1" max="1" width="9.140625" style="2"/>
    <col min="2" max="2" width="10.7109375" style="2" customWidth="1"/>
    <col min="3" max="3" width="75.28515625" style="2" customWidth="1"/>
    <col min="4" max="4" width="4.28515625" style="2" customWidth="1"/>
    <col min="5" max="16384" width="9.140625" style="2"/>
  </cols>
  <sheetData>
    <row r="1" spans="2:3" x14ac:dyDescent="0.25">
      <c r="B1" s="3" t="s">
        <v>156</v>
      </c>
    </row>
    <row r="3" spans="2:3" ht="30" x14ac:dyDescent="0.25">
      <c r="B3" s="137">
        <v>43922</v>
      </c>
      <c r="C3" s="138" t="s">
        <v>150</v>
      </c>
    </row>
    <row r="4" spans="2:3" x14ac:dyDescent="0.25">
      <c r="B4" s="137">
        <v>43922</v>
      </c>
      <c r="C4" s="139" t="s">
        <v>14</v>
      </c>
    </row>
    <row r="5" spans="2:3" x14ac:dyDescent="0.25">
      <c r="B5" s="137">
        <v>43946</v>
      </c>
      <c r="C5" s="139" t="s">
        <v>116</v>
      </c>
    </row>
    <row r="6" spans="2:3" x14ac:dyDescent="0.25">
      <c r="B6" s="137">
        <v>43956</v>
      </c>
      <c r="C6" s="140" t="s">
        <v>117</v>
      </c>
    </row>
    <row r="7" spans="2:3" x14ac:dyDescent="0.25">
      <c r="B7" s="137">
        <v>43966</v>
      </c>
      <c r="C7" s="141" t="s">
        <v>26</v>
      </c>
    </row>
    <row r="8" spans="2:3" x14ac:dyDescent="0.25">
      <c r="B8" s="137">
        <v>43987</v>
      </c>
      <c r="C8" s="142" t="s">
        <v>24</v>
      </c>
    </row>
    <row r="9" spans="2:3" x14ac:dyDescent="0.25">
      <c r="B9" s="137">
        <v>43992</v>
      </c>
      <c r="C9" s="142" t="s">
        <v>38</v>
      </c>
    </row>
    <row r="10" spans="2:3" x14ac:dyDescent="0.25">
      <c r="B10" s="137">
        <v>44007</v>
      </c>
      <c r="C10" s="140" t="s">
        <v>47</v>
      </c>
    </row>
    <row r="11" spans="2:3" x14ac:dyDescent="0.25">
      <c r="B11" s="137">
        <v>44017</v>
      </c>
      <c r="C11" s="139" t="s">
        <v>48</v>
      </c>
    </row>
    <row r="12" spans="2:3" x14ac:dyDescent="0.25">
      <c r="B12" s="137">
        <v>44027</v>
      </c>
      <c r="C12" s="142" t="s">
        <v>22</v>
      </c>
    </row>
    <row r="13" spans="2:3" x14ac:dyDescent="0.25">
      <c r="B13" s="137">
        <v>44048</v>
      </c>
      <c r="C13" s="140" t="s">
        <v>94</v>
      </c>
    </row>
    <row r="14" spans="2:3" x14ac:dyDescent="0.25">
      <c r="B14" s="137">
        <v>44068</v>
      </c>
      <c r="C14" s="139" t="s">
        <v>6</v>
      </c>
    </row>
    <row r="15" spans="2:3" x14ac:dyDescent="0.25">
      <c r="B15" s="137">
        <v>44070</v>
      </c>
      <c r="C15" s="140" t="s">
        <v>15</v>
      </c>
    </row>
    <row r="16" spans="2:3" x14ac:dyDescent="0.25">
      <c r="B16" s="137">
        <v>44079</v>
      </c>
      <c r="C16" s="142" t="s">
        <v>43</v>
      </c>
    </row>
    <row r="17" spans="2:3" x14ac:dyDescent="0.25">
      <c r="B17" s="137">
        <v>44084</v>
      </c>
      <c r="C17" s="142" t="s">
        <v>27</v>
      </c>
    </row>
    <row r="18" spans="2:3" x14ac:dyDescent="0.25">
      <c r="B18" s="137">
        <v>44094</v>
      </c>
      <c r="C18" s="142" t="s">
        <v>28</v>
      </c>
    </row>
    <row r="19" spans="2:3" x14ac:dyDescent="0.25">
      <c r="B19" s="137">
        <v>44105</v>
      </c>
      <c r="C19" s="143" t="s">
        <v>147</v>
      </c>
    </row>
    <row r="20" spans="2:3" x14ac:dyDescent="0.25">
      <c r="B20" s="137">
        <v>44129</v>
      </c>
      <c r="C20" s="140" t="s">
        <v>5</v>
      </c>
    </row>
    <row r="21" spans="2:3" x14ac:dyDescent="0.25">
      <c r="B21" s="137">
        <v>44140</v>
      </c>
      <c r="C21" s="139" t="s">
        <v>49</v>
      </c>
    </row>
    <row r="22" spans="2:3" x14ac:dyDescent="0.25">
      <c r="B22" s="137">
        <v>44150</v>
      </c>
      <c r="C22" s="140" t="s">
        <v>17</v>
      </c>
    </row>
    <row r="23" spans="2:3" x14ac:dyDescent="0.25">
      <c r="B23" s="137">
        <v>44170</v>
      </c>
      <c r="C23" s="140" t="s">
        <v>40</v>
      </c>
    </row>
    <row r="24" spans="2:3" x14ac:dyDescent="0.25">
      <c r="B24" s="137">
        <v>44190</v>
      </c>
      <c r="C24" s="139" t="s">
        <v>7</v>
      </c>
    </row>
    <row r="25" spans="2:3" x14ac:dyDescent="0.25">
      <c r="B25" s="137">
        <v>43835</v>
      </c>
      <c r="C25" s="140" t="s">
        <v>50</v>
      </c>
    </row>
    <row r="26" spans="2:3" x14ac:dyDescent="0.25">
      <c r="B26" s="137">
        <v>43845</v>
      </c>
      <c r="C26" s="141" t="s">
        <v>16</v>
      </c>
    </row>
    <row r="27" spans="2:3" x14ac:dyDescent="0.25">
      <c r="B27" s="137">
        <v>43886</v>
      </c>
      <c r="C27" s="140" t="s">
        <v>51</v>
      </c>
    </row>
    <row r="28" spans="2:3" x14ac:dyDescent="0.25">
      <c r="B28" s="137">
        <v>43889</v>
      </c>
      <c r="C28" s="142" t="s">
        <v>152</v>
      </c>
    </row>
    <row r="29" spans="2:3" ht="30" x14ac:dyDescent="0.25">
      <c r="B29" s="137">
        <v>43889</v>
      </c>
      <c r="C29" s="143" t="s">
        <v>151</v>
      </c>
    </row>
    <row r="30" spans="2:3" x14ac:dyDescent="0.25">
      <c r="B30" s="137">
        <v>43895</v>
      </c>
      <c r="C30" s="139" t="s">
        <v>52</v>
      </c>
    </row>
    <row r="31" spans="2:3" x14ac:dyDescent="0.25">
      <c r="B31" s="137">
        <v>43921</v>
      </c>
      <c r="C31" s="142" t="s">
        <v>137</v>
      </c>
    </row>
    <row r="32" spans="2:3" x14ac:dyDescent="0.25">
      <c r="B32" s="137">
        <v>43921</v>
      </c>
      <c r="C32" s="143" t="s">
        <v>53</v>
      </c>
    </row>
    <row r="33" spans="2:11" x14ac:dyDescent="0.25">
      <c r="B33" s="136"/>
      <c r="C33" s="53"/>
    </row>
    <row r="34" spans="2:11" x14ac:dyDescent="0.25">
      <c r="B34" s="3" t="s">
        <v>153</v>
      </c>
      <c r="C34" s="3"/>
    </row>
    <row r="35" spans="2:11" x14ac:dyDescent="0.25">
      <c r="B35" s="146" t="s">
        <v>154</v>
      </c>
      <c r="C35" s="146"/>
    </row>
    <row r="36" spans="2:11" s="144" customFormat="1" ht="59.25" customHeight="1" x14ac:dyDescent="0.25">
      <c r="B36" s="145" t="s">
        <v>155</v>
      </c>
      <c r="C36" s="145"/>
    </row>
    <row r="37" spans="2:11" x14ac:dyDescent="0.25">
      <c r="B37" s="3"/>
      <c r="C37" s="3"/>
    </row>
    <row r="38" spans="2:11" ht="15.75" thickBot="1" x14ac:dyDescent="0.3">
      <c r="B38" s="3"/>
    </row>
    <row r="39" spans="2:11" ht="15.75" thickBot="1" x14ac:dyDescent="0.3">
      <c r="B39" s="131" t="s">
        <v>44</v>
      </c>
      <c r="C39" s="132"/>
      <c r="D39" s="132"/>
      <c r="E39" s="132"/>
      <c r="F39" s="133"/>
      <c r="I39" s="1"/>
      <c r="J39"/>
      <c r="K39"/>
    </row>
    <row r="40" spans="2:11" ht="15.75" thickBot="1" x14ac:dyDescent="0.3">
      <c r="B40" s="131" t="s">
        <v>45</v>
      </c>
      <c r="C40" s="134"/>
      <c r="D40" s="134"/>
      <c r="E40" s="134"/>
      <c r="F40" s="135"/>
      <c r="I40"/>
      <c r="J40"/>
      <c r="K40"/>
    </row>
    <row r="41" spans="2:11" s="3" customFormat="1" ht="15.75" customHeight="1" thickBot="1" x14ac:dyDescent="0.3">
      <c r="B41" s="9" t="s">
        <v>2</v>
      </c>
      <c r="C41" s="42" t="s">
        <v>1</v>
      </c>
      <c r="D41" s="43" t="s">
        <v>46</v>
      </c>
      <c r="E41" s="9" t="s">
        <v>3</v>
      </c>
      <c r="F41" s="9" t="s">
        <v>4</v>
      </c>
      <c r="I41" s="36"/>
      <c r="J41"/>
      <c r="K41"/>
    </row>
    <row r="42" spans="2:11" s="3" customFormat="1" ht="29.25" customHeight="1" x14ac:dyDescent="0.25">
      <c r="B42" s="44">
        <v>43922</v>
      </c>
      <c r="C42" s="61" t="s">
        <v>150</v>
      </c>
      <c r="D42" s="45"/>
      <c r="E42" s="70"/>
      <c r="F42" s="47"/>
      <c r="I42" s="130"/>
      <c r="J42" s="130"/>
      <c r="K42" s="130"/>
    </row>
    <row r="43" spans="2:11" s="3" customFormat="1" ht="60.75" thickBot="1" x14ac:dyDescent="0.3">
      <c r="B43" s="74"/>
      <c r="C43" s="75" t="s">
        <v>18</v>
      </c>
      <c r="D43" s="76"/>
      <c r="E43" s="77" t="s">
        <v>143</v>
      </c>
      <c r="F43" s="60">
        <v>1500000</v>
      </c>
      <c r="I43" s="130"/>
      <c r="J43" s="130"/>
      <c r="K43" s="130"/>
    </row>
    <row r="44" spans="2:11" s="3" customFormat="1" x14ac:dyDescent="0.25">
      <c r="B44" s="44">
        <v>43922</v>
      </c>
      <c r="C44" s="78" t="s">
        <v>14</v>
      </c>
      <c r="D44" s="79"/>
      <c r="E44" s="80"/>
      <c r="F44" s="81"/>
    </row>
    <row r="45" spans="2:11" s="3" customFormat="1" ht="30.75" thickBot="1" x14ac:dyDescent="0.3">
      <c r="B45" s="82"/>
      <c r="C45" s="75" t="s">
        <v>13</v>
      </c>
      <c r="D45" s="76"/>
      <c r="E45" s="73">
        <v>250000</v>
      </c>
      <c r="F45" s="60">
        <v>250000</v>
      </c>
    </row>
    <row r="46" spans="2:11" s="3" customFormat="1" x14ac:dyDescent="0.25">
      <c r="B46" s="44">
        <v>43946</v>
      </c>
      <c r="C46" s="78" t="s">
        <v>116</v>
      </c>
      <c r="D46" s="79"/>
      <c r="E46" s="70"/>
      <c r="F46" s="47"/>
    </row>
    <row r="47" spans="2:11" s="3" customFormat="1" ht="30.75" thickBot="1" x14ac:dyDescent="0.3">
      <c r="B47" s="58"/>
      <c r="C47" s="75" t="s">
        <v>8</v>
      </c>
      <c r="D47" s="76"/>
      <c r="E47" s="73">
        <v>720000</v>
      </c>
      <c r="F47" s="60">
        <v>720000</v>
      </c>
    </row>
    <row r="48" spans="2:11" s="3" customFormat="1" x14ac:dyDescent="0.25">
      <c r="B48" s="50">
        <v>43956</v>
      </c>
      <c r="C48" s="64" t="s">
        <v>117</v>
      </c>
      <c r="D48" s="53"/>
      <c r="E48" s="17"/>
      <c r="F48" s="18"/>
    </row>
    <row r="49" spans="2:6" s="3" customFormat="1" ht="30.75" thickBot="1" x14ac:dyDescent="0.3">
      <c r="B49" s="52"/>
      <c r="C49" s="65" t="s">
        <v>9</v>
      </c>
      <c r="D49" s="54"/>
      <c r="E49" s="71">
        <v>950000</v>
      </c>
      <c r="F49" s="49">
        <v>950000</v>
      </c>
    </row>
    <row r="50" spans="2:6" s="3" customFormat="1" x14ac:dyDescent="0.25">
      <c r="B50" s="44">
        <v>43966</v>
      </c>
      <c r="C50" s="83" t="s">
        <v>26</v>
      </c>
      <c r="D50" s="84"/>
      <c r="E50" s="85"/>
      <c r="F50" s="81"/>
    </row>
    <row r="51" spans="2:6" s="3" customFormat="1" ht="30.75" thickBot="1" x14ac:dyDescent="0.3">
      <c r="B51" s="58"/>
      <c r="C51" s="86" t="s">
        <v>19</v>
      </c>
      <c r="D51" s="87"/>
      <c r="E51" s="73">
        <v>500000</v>
      </c>
      <c r="F51" s="60">
        <v>500000</v>
      </c>
    </row>
    <row r="52" spans="2:6" s="3" customFormat="1" x14ac:dyDescent="0.25">
      <c r="B52" s="50">
        <v>43987</v>
      </c>
      <c r="C52" s="17" t="s">
        <v>24</v>
      </c>
      <c r="D52" s="29"/>
      <c r="E52" s="71"/>
      <c r="F52" s="49"/>
    </row>
    <row r="53" spans="2:6" s="3" customFormat="1" ht="30.75" thickBot="1" x14ac:dyDescent="0.3">
      <c r="B53" s="52"/>
      <c r="C53" s="65" t="s">
        <v>25</v>
      </c>
      <c r="D53" s="54"/>
      <c r="E53" s="71">
        <v>300000</v>
      </c>
      <c r="F53" s="49">
        <v>300000</v>
      </c>
    </row>
    <row r="54" spans="2:6" s="3" customFormat="1" x14ac:dyDescent="0.25">
      <c r="B54" s="44">
        <v>43992</v>
      </c>
      <c r="C54" s="70" t="s">
        <v>38</v>
      </c>
      <c r="D54" s="46"/>
      <c r="E54" s="70"/>
      <c r="F54" s="47"/>
    </row>
    <row r="55" spans="2:6" s="3" customFormat="1" ht="30.75" thickBot="1" x14ac:dyDescent="0.3">
      <c r="B55" s="58"/>
      <c r="C55" s="69" t="s">
        <v>37</v>
      </c>
      <c r="D55" s="59"/>
      <c r="E55" s="88">
        <v>75000</v>
      </c>
      <c r="F55" s="89">
        <v>75000</v>
      </c>
    </row>
    <row r="56" spans="2:6" s="3" customFormat="1" x14ac:dyDescent="0.25">
      <c r="B56" s="50">
        <v>44007</v>
      </c>
      <c r="C56" s="64" t="s">
        <v>47</v>
      </c>
      <c r="D56" s="53"/>
      <c r="E56" s="72"/>
      <c r="F56" s="15"/>
    </row>
    <row r="57" spans="2:6" s="3" customFormat="1" ht="30.75" thickBot="1" x14ac:dyDescent="0.3">
      <c r="B57" s="52"/>
      <c r="C57" s="65" t="s">
        <v>10</v>
      </c>
      <c r="D57" s="54"/>
      <c r="E57" s="71">
        <v>250000</v>
      </c>
      <c r="F57" s="49">
        <v>250000</v>
      </c>
    </row>
    <row r="58" spans="2:6" s="3" customFormat="1" x14ac:dyDescent="0.25">
      <c r="B58" s="44">
        <v>44017</v>
      </c>
      <c r="C58" s="78" t="s">
        <v>48</v>
      </c>
      <c r="D58" s="79"/>
      <c r="E58" s="90"/>
      <c r="F58" s="91"/>
    </row>
    <row r="59" spans="2:6" s="3" customFormat="1" ht="30.75" thickBot="1" x14ac:dyDescent="0.3">
      <c r="B59" s="58"/>
      <c r="C59" s="75" t="s">
        <v>11</v>
      </c>
      <c r="D59" s="76"/>
      <c r="E59" s="73">
        <v>475000</v>
      </c>
      <c r="F59" s="60">
        <v>475000</v>
      </c>
    </row>
    <row r="60" spans="2:6" s="3" customFormat="1" x14ac:dyDescent="0.25">
      <c r="B60" s="50">
        <v>44027</v>
      </c>
      <c r="C60" s="17" t="s">
        <v>22</v>
      </c>
      <c r="D60" s="29"/>
      <c r="E60" s="71"/>
      <c r="F60" s="49"/>
    </row>
    <row r="61" spans="2:6" s="3" customFormat="1" ht="30.75" thickBot="1" x14ac:dyDescent="0.3">
      <c r="B61" s="52"/>
      <c r="C61" s="65" t="s">
        <v>23</v>
      </c>
      <c r="D61" s="54"/>
      <c r="E61" s="71">
        <v>275000</v>
      </c>
      <c r="F61" s="49">
        <v>275000</v>
      </c>
    </row>
    <row r="62" spans="2:6" s="3" customFormat="1" x14ac:dyDescent="0.25">
      <c r="B62" s="44">
        <v>44048</v>
      </c>
      <c r="C62" s="92" t="s">
        <v>94</v>
      </c>
      <c r="D62" s="93"/>
      <c r="E62" s="85"/>
      <c r="F62" s="81"/>
    </row>
    <row r="63" spans="2:6" s="3" customFormat="1" ht="30.75" thickBot="1" x14ac:dyDescent="0.3">
      <c r="B63" s="58"/>
      <c r="C63" s="86" t="s">
        <v>95</v>
      </c>
      <c r="D63" s="87"/>
      <c r="E63" s="73">
        <v>200000</v>
      </c>
      <c r="F63" s="60">
        <v>200000</v>
      </c>
    </row>
    <row r="64" spans="2:6" s="3" customFormat="1" x14ac:dyDescent="0.25">
      <c r="B64" s="44">
        <v>44068</v>
      </c>
      <c r="C64" s="78" t="s">
        <v>6</v>
      </c>
      <c r="D64" s="79"/>
      <c r="E64" s="90"/>
      <c r="F64" s="91"/>
    </row>
    <row r="65" spans="2:6" s="3" customFormat="1" ht="30.75" thickBot="1" x14ac:dyDescent="0.3">
      <c r="B65" s="58"/>
      <c r="C65" s="75" t="s">
        <v>8</v>
      </c>
      <c r="D65" s="76"/>
      <c r="E65" s="73">
        <v>50000</v>
      </c>
      <c r="F65" s="60">
        <v>50000</v>
      </c>
    </row>
    <row r="66" spans="2:6" s="3" customFormat="1" x14ac:dyDescent="0.25">
      <c r="B66" s="44">
        <v>44070</v>
      </c>
      <c r="C66" s="92" t="s">
        <v>15</v>
      </c>
      <c r="D66" s="93"/>
      <c r="E66" s="85"/>
      <c r="F66" s="81"/>
    </row>
    <row r="67" spans="2:6" s="3" customFormat="1" ht="30.75" thickBot="1" x14ac:dyDescent="0.3">
      <c r="B67" s="58"/>
      <c r="C67" s="86" t="s">
        <v>20</v>
      </c>
      <c r="D67" s="87"/>
      <c r="E67" s="73">
        <v>10000</v>
      </c>
      <c r="F67" s="60">
        <v>10000</v>
      </c>
    </row>
    <row r="68" spans="2:6" s="3" customFormat="1" ht="15" customHeight="1" x14ac:dyDescent="0.25">
      <c r="B68" s="50">
        <v>44079</v>
      </c>
      <c r="C68" s="17" t="s">
        <v>43</v>
      </c>
      <c r="D68" s="29"/>
      <c r="E68" s="72"/>
      <c r="F68" s="15"/>
    </row>
    <row r="69" spans="2:6" s="3" customFormat="1" ht="30" customHeight="1" thickBot="1" x14ac:dyDescent="0.3">
      <c r="B69" s="52"/>
      <c r="C69" s="65" t="s">
        <v>42</v>
      </c>
      <c r="D69" s="54"/>
      <c r="E69" s="71">
        <v>55000</v>
      </c>
      <c r="F69" s="49">
        <v>55000</v>
      </c>
    </row>
    <row r="70" spans="2:6" s="3" customFormat="1" x14ac:dyDescent="0.25">
      <c r="B70" s="44">
        <v>44084</v>
      </c>
      <c r="C70" s="70" t="s">
        <v>27</v>
      </c>
      <c r="D70" s="46"/>
      <c r="E70" s="85"/>
      <c r="F70" s="81"/>
    </row>
    <row r="71" spans="2:6" s="3" customFormat="1" ht="30" customHeight="1" thickBot="1" x14ac:dyDescent="0.3">
      <c r="B71" s="58"/>
      <c r="C71" s="69" t="s">
        <v>140</v>
      </c>
      <c r="D71" s="59"/>
      <c r="E71" s="73">
        <v>70000</v>
      </c>
      <c r="F71" s="60">
        <v>70000</v>
      </c>
    </row>
    <row r="72" spans="2:6" s="3" customFormat="1" x14ac:dyDescent="0.25">
      <c r="B72" s="50">
        <v>44094</v>
      </c>
      <c r="C72" s="17" t="s">
        <v>28</v>
      </c>
      <c r="D72" s="29"/>
      <c r="E72" s="71"/>
      <c r="F72" s="49"/>
    </row>
    <row r="73" spans="2:6" s="3" customFormat="1" ht="30" customHeight="1" thickBot="1" x14ac:dyDescent="0.3">
      <c r="B73" s="52"/>
      <c r="C73" s="65" t="s">
        <v>21</v>
      </c>
      <c r="D73" s="54"/>
      <c r="E73" s="71">
        <v>90000</v>
      </c>
      <c r="F73" s="49">
        <v>90000</v>
      </c>
    </row>
    <row r="74" spans="2:6" s="3" customFormat="1" x14ac:dyDescent="0.25">
      <c r="B74" s="44">
        <v>44105</v>
      </c>
      <c r="C74" s="94" t="s">
        <v>147</v>
      </c>
      <c r="D74" s="95"/>
      <c r="E74" s="85"/>
      <c r="F74" s="81"/>
    </row>
    <row r="75" spans="2:6" s="3" customFormat="1" ht="30" customHeight="1" thickBot="1" x14ac:dyDescent="0.3">
      <c r="B75" s="58"/>
      <c r="C75" s="69" t="s">
        <v>148</v>
      </c>
      <c r="D75" s="59"/>
      <c r="E75" s="73">
        <v>50000</v>
      </c>
      <c r="F75" s="60">
        <v>50000</v>
      </c>
    </row>
    <row r="76" spans="2:6" s="3" customFormat="1" x14ac:dyDescent="0.25">
      <c r="B76" s="50">
        <v>44129</v>
      </c>
      <c r="C76" s="64" t="s">
        <v>5</v>
      </c>
      <c r="D76" s="53"/>
      <c r="E76" s="72"/>
      <c r="F76" s="15"/>
    </row>
    <row r="77" spans="2:6" s="3" customFormat="1" ht="30.75" thickBot="1" x14ac:dyDescent="0.3">
      <c r="B77" s="52"/>
      <c r="C77" s="65" t="s">
        <v>10</v>
      </c>
      <c r="D77" s="54"/>
      <c r="E77" s="71">
        <v>25000</v>
      </c>
      <c r="F77" s="49">
        <v>25000</v>
      </c>
    </row>
    <row r="78" spans="2:6" s="3" customFormat="1" x14ac:dyDescent="0.25">
      <c r="B78" s="44">
        <v>44140</v>
      </c>
      <c r="C78" s="78" t="s">
        <v>49</v>
      </c>
      <c r="D78" s="79"/>
      <c r="E78" s="90"/>
      <c r="F78" s="91"/>
    </row>
    <row r="79" spans="2:6" s="3" customFormat="1" ht="30.75" thickBot="1" x14ac:dyDescent="0.3">
      <c r="B79" s="58"/>
      <c r="C79" s="75" t="s">
        <v>11</v>
      </c>
      <c r="D79" s="76"/>
      <c r="E79" s="73">
        <v>47000</v>
      </c>
      <c r="F79" s="60">
        <v>47000</v>
      </c>
    </row>
    <row r="80" spans="2:6" s="3" customFormat="1" x14ac:dyDescent="0.25">
      <c r="B80" s="50">
        <v>44150</v>
      </c>
      <c r="C80" s="64" t="s">
        <v>17</v>
      </c>
      <c r="D80" s="53"/>
      <c r="E80" s="71"/>
      <c r="F80" s="49"/>
    </row>
    <row r="81" spans="2:6" s="3" customFormat="1" ht="30.75" thickBot="1" x14ac:dyDescent="0.3">
      <c r="B81" s="52"/>
      <c r="C81" s="67" t="s">
        <v>20</v>
      </c>
      <c r="D81" s="56"/>
      <c r="E81" s="71">
        <v>15000</v>
      </c>
      <c r="F81" s="49">
        <v>15000</v>
      </c>
    </row>
    <row r="82" spans="2:6" s="3" customFormat="1" x14ac:dyDescent="0.25">
      <c r="B82" s="44">
        <v>44170</v>
      </c>
      <c r="C82" s="92" t="s">
        <v>40</v>
      </c>
      <c r="D82" s="93"/>
      <c r="E82" s="85"/>
      <c r="F82" s="81"/>
    </row>
    <row r="83" spans="2:6" s="3" customFormat="1" ht="30.75" thickBot="1" x14ac:dyDescent="0.3">
      <c r="B83" s="58"/>
      <c r="C83" s="86" t="s">
        <v>41</v>
      </c>
      <c r="D83" s="87"/>
      <c r="E83" s="73">
        <v>5000</v>
      </c>
      <c r="F83" s="60">
        <v>5000</v>
      </c>
    </row>
    <row r="84" spans="2:6" s="3" customFormat="1" x14ac:dyDescent="0.25">
      <c r="B84" s="50">
        <v>44190</v>
      </c>
      <c r="C84" s="63" t="s">
        <v>7</v>
      </c>
      <c r="D84" s="51"/>
      <c r="E84" s="72"/>
      <c r="F84" s="15"/>
    </row>
    <row r="85" spans="2:6" s="3" customFormat="1" ht="30.75" thickBot="1" x14ac:dyDescent="0.3">
      <c r="B85" s="52"/>
      <c r="C85" s="62" t="s">
        <v>8</v>
      </c>
      <c r="D85" s="48"/>
      <c r="E85" s="71">
        <v>75000</v>
      </c>
      <c r="F85" s="49">
        <v>75000</v>
      </c>
    </row>
    <row r="86" spans="2:6" s="3" customFormat="1" x14ac:dyDescent="0.25">
      <c r="B86" s="44">
        <v>43835</v>
      </c>
      <c r="C86" s="92" t="s">
        <v>50</v>
      </c>
      <c r="D86" s="93"/>
      <c r="E86" s="90"/>
      <c r="F86" s="91"/>
    </row>
    <row r="87" spans="2:6" s="3" customFormat="1" ht="30.75" thickBot="1" x14ac:dyDescent="0.3">
      <c r="B87" s="58"/>
      <c r="C87" s="69" t="s">
        <v>9</v>
      </c>
      <c r="D87" s="59"/>
      <c r="E87" s="73">
        <v>100000</v>
      </c>
      <c r="F87" s="60">
        <v>100000</v>
      </c>
    </row>
    <row r="88" spans="2:6" s="3" customFormat="1" x14ac:dyDescent="0.25">
      <c r="B88" s="50">
        <v>43845</v>
      </c>
      <c r="C88" s="66" t="s">
        <v>16</v>
      </c>
      <c r="D88" s="55"/>
      <c r="E88" s="71"/>
      <c r="F88" s="49"/>
    </row>
    <row r="89" spans="2:6" s="3" customFormat="1" ht="30.75" thickBot="1" x14ac:dyDescent="0.3">
      <c r="B89" s="52"/>
      <c r="C89" s="67" t="s">
        <v>19</v>
      </c>
      <c r="D89" s="56"/>
      <c r="E89" s="71">
        <v>35000</v>
      </c>
      <c r="F89" s="49">
        <v>35000</v>
      </c>
    </row>
    <row r="90" spans="2:6" s="3" customFormat="1" x14ac:dyDescent="0.25">
      <c r="B90" s="44">
        <v>43886</v>
      </c>
      <c r="C90" s="92" t="s">
        <v>51</v>
      </c>
      <c r="D90" s="93"/>
      <c r="E90" s="90"/>
      <c r="F90" s="91"/>
    </row>
    <row r="91" spans="2:6" s="3" customFormat="1" ht="30.75" thickBot="1" x14ac:dyDescent="0.3">
      <c r="B91" s="58"/>
      <c r="C91" s="69" t="s">
        <v>10</v>
      </c>
      <c r="D91" s="59"/>
      <c r="E91" s="73">
        <v>450000</v>
      </c>
      <c r="F91" s="60">
        <v>450000</v>
      </c>
    </row>
    <row r="92" spans="2:6" s="3" customFormat="1" x14ac:dyDescent="0.25">
      <c r="B92" s="50">
        <v>43889</v>
      </c>
      <c r="C92" s="17" t="s">
        <v>152</v>
      </c>
      <c r="D92" s="29"/>
      <c r="E92" s="71"/>
      <c r="F92" s="49"/>
    </row>
    <row r="93" spans="2:6" s="3" customFormat="1" ht="30.75" thickBot="1" x14ac:dyDescent="0.3">
      <c r="B93" s="52"/>
      <c r="C93" s="65" t="s">
        <v>35</v>
      </c>
      <c r="D93" s="54"/>
      <c r="E93" s="71">
        <v>50000</v>
      </c>
      <c r="F93" s="49">
        <v>50000</v>
      </c>
    </row>
    <row r="94" spans="2:6" s="3" customFormat="1" ht="30" x14ac:dyDescent="0.25">
      <c r="B94" s="44">
        <v>43889</v>
      </c>
      <c r="C94" s="94" t="s">
        <v>151</v>
      </c>
      <c r="D94" s="95"/>
      <c r="E94" s="85"/>
      <c r="F94" s="81"/>
    </row>
    <row r="95" spans="2:6" s="3" customFormat="1" ht="45.75" thickBot="1" x14ac:dyDescent="0.3">
      <c r="B95" s="58"/>
      <c r="C95" s="69" t="s">
        <v>29</v>
      </c>
      <c r="D95" s="59"/>
      <c r="E95" s="73">
        <v>60000</v>
      </c>
      <c r="F95" s="96" t="s">
        <v>30</v>
      </c>
    </row>
    <row r="96" spans="2:6" s="3" customFormat="1" x14ac:dyDescent="0.25">
      <c r="B96" s="50">
        <v>43895</v>
      </c>
      <c r="C96" s="63" t="s">
        <v>52</v>
      </c>
      <c r="D96" s="51"/>
      <c r="E96" s="72"/>
      <c r="F96" s="15"/>
    </row>
    <row r="97" spans="2:6" s="3" customFormat="1" ht="30.75" thickBot="1" x14ac:dyDescent="0.3">
      <c r="B97" s="52"/>
      <c r="C97" s="62" t="s">
        <v>11</v>
      </c>
      <c r="D97" s="48"/>
      <c r="E97" s="71">
        <v>675000</v>
      </c>
      <c r="F97" s="49">
        <v>675000</v>
      </c>
    </row>
    <row r="98" spans="2:6" s="3" customFormat="1" x14ac:dyDescent="0.25">
      <c r="B98" s="44">
        <v>43921</v>
      </c>
      <c r="C98" s="70" t="s">
        <v>137</v>
      </c>
      <c r="D98" s="46"/>
      <c r="E98" s="85"/>
      <c r="F98" s="81"/>
    </row>
    <row r="99" spans="2:6" s="3" customFormat="1" ht="30.75" thickBot="1" x14ac:dyDescent="0.3">
      <c r="B99" s="58"/>
      <c r="C99" s="69" t="s">
        <v>36</v>
      </c>
      <c r="D99" s="59"/>
      <c r="E99" s="73">
        <v>50000</v>
      </c>
      <c r="F99" s="60">
        <v>50000</v>
      </c>
    </row>
    <row r="100" spans="2:6" s="3" customFormat="1" x14ac:dyDescent="0.25">
      <c r="B100" s="50">
        <v>43921</v>
      </c>
      <c r="C100" s="68" t="s">
        <v>53</v>
      </c>
      <c r="D100" s="57"/>
      <c r="E100" s="71"/>
      <c r="F100" s="49"/>
    </row>
    <row r="101" spans="2:6" s="3" customFormat="1" ht="30.75" thickBot="1" x14ac:dyDescent="0.3">
      <c r="B101" s="58"/>
      <c r="C101" s="69" t="s">
        <v>31</v>
      </c>
      <c r="D101" s="59"/>
      <c r="E101" s="73">
        <v>30000</v>
      </c>
      <c r="F101" s="60">
        <v>30000</v>
      </c>
    </row>
    <row r="102" spans="2:6" s="3" customFormat="1" x14ac:dyDescent="0.25">
      <c r="B102" s="4"/>
      <c r="C102" s="5"/>
      <c r="D102" s="5"/>
      <c r="E102" s="7"/>
      <c r="F102" s="6"/>
    </row>
    <row r="103" spans="2:6" s="3" customFormat="1" x14ac:dyDescent="0.25">
      <c r="B103" s="4"/>
      <c r="C103" s="5"/>
      <c r="D103" s="5"/>
      <c r="E103" s="7"/>
      <c r="F103" s="6"/>
    </row>
  </sheetData>
  <mergeCells count="4">
    <mergeCell ref="B35:C35"/>
    <mergeCell ref="B39:F39"/>
    <mergeCell ref="B40:F40"/>
    <mergeCell ref="B36:C3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F18" sqref="F18"/>
    </sheetView>
  </sheetViews>
  <sheetFormatPr defaultRowHeight="15" x14ac:dyDescent="0.25"/>
  <cols>
    <col min="1" max="1" width="10" bestFit="1" customWidth="1"/>
    <col min="2" max="2" width="25.7109375" customWidth="1"/>
    <col min="3" max="3" width="11.42578125" customWidth="1"/>
    <col min="4" max="4" width="9.85546875" bestFit="1" customWidth="1"/>
    <col min="5" max="5" width="27.7109375" customWidth="1"/>
    <col min="6" max="6" width="11.5703125" customWidth="1"/>
    <col min="8" max="8" width="10.5703125" customWidth="1"/>
    <col min="9" max="9" width="26.85546875" customWidth="1"/>
    <col min="10" max="10" width="11.28515625" customWidth="1"/>
    <col min="11" max="11" width="10.85546875" customWidth="1"/>
    <col min="12" max="12" width="27.5703125" customWidth="1"/>
    <col min="13" max="13" width="10.85546875" customWidth="1"/>
  </cols>
  <sheetData>
    <row r="1" spans="1:13" ht="15.75" thickBot="1" x14ac:dyDescent="0.3"/>
    <row r="2" spans="1:13" ht="15.75" thickBot="1" x14ac:dyDescent="0.3">
      <c r="A2" s="131" t="s">
        <v>97</v>
      </c>
      <c r="B2" s="132"/>
      <c r="C2" s="132"/>
      <c r="D2" s="132"/>
      <c r="E2" s="132"/>
      <c r="F2" s="133"/>
      <c r="H2" s="131" t="s">
        <v>104</v>
      </c>
      <c r="I2" s="132"/>
      <c r="J2" s="132"/>
      <c r="K2" s="132"/>
      <c r="L2" s="132"/>
      <c r="M2" s="133"/>
    </row>
    <row r="3" spans="1:13" ht="15.75" thickBot="1" x14ac:dyDescent="0.3">
      <c r="A3" s="9" t="s">
        <v>2</v>
      </c>
      <c r="B3" s="9" t="s">
        <v>1</v>
      </c>
      <c r="C3" s="9" t="s">
        <v>62</v>
      </c>
      <c r="D3" s="70" t="s">
        <v>2</v>
      </c>
      <c r="E3" s="9" t="s">
        <v>1</v>
      </c>
      <c r="F3" s="9" t="s">
        <v>62</v>
      </c>
      <c r="H3" s="9" t="s">
        <v>2</v>
      </c>
      <c r="I3" s="9" t="s">
        <v>1</v>
      </c>
      <c r="J3" s="9" t="s">
        <v>62</v>
      </c>
      <c r="K3" s="9" t="s">
        <v>2</v>
      </c>
      <c r="L3" s="9" t="s">
        <v>1</v>
      </c>
      <c r="M3" s="9" t="s">
        <v>62</v>
      </c>
    </row>
    <row r="4" spans="1:13" x14ac:dyDescent="0.25">
      <c r="A4" s="97"/>
      <c r="B4" s="32"/>
      <c r="C4" s="98"/>
      <c r="D4" s="114">
        <v>43922</v>
      </c>
      <c r="E4" s="36" t="s">
        <v>127</v>
      </c>
      <c r="F4" s="11">
        <v>600000</v>
      </c>
      <c r="H4" s="50">
        <v>43889</v>
      </c>
      <c r="I4" s="20" t="s">
        <v>113</v>
      </c>
      <c r="J4" s="98">
        <v>30000</v>
      </c>
      <c r="K4" s="99"/>
      <c r="L4" s="36"/>
      <c r="M4" s="11"/>
    </row>
    <row r="5" spans="1:13" x14ac:dyDescent="0.25">
      <c r="A5" s="100"/>
      <c r="B5" s="20"/>
      <c r="C5" s="98"/>
      <c r="D5" s="115">
        <v>43922</v>
      </c>
      <c r="E5" s="36" t="s">
        <v>121</v>
      </c>
      <c r="F5" s="11">
        <v>700000</v>
      </c>
      <c r="H5" s="50">
        <v>43889</v>
      </c>
      <c r="I5" s="20" t="s">
        <v>131</v>
      </c>
      <c r="J5" s="98">
        <v>30000</v>
      </c>
      <c r="K5" s="101"/>
      <c r="L5" s="36"/>
      <c r="M5" s="11"/>
    </row>
    <row r="6" spans="1:13" x14ac:dyDescent="0.25">
      <c r="A6" s="100"/>
      <c r="B6" s="20"/>
      <c r="C6" s="98"/>
      <c r="D6" s="115">
        <v>43922</v>
      </c>
      <c r="E6" s="36" t="s">
        <v>118</v>
      </c>
      <c r="F6" s="11">
        <v>200000</v>
      </c>
      <c r="H6" s="50">
        <v>43921</v>
      </c>
      <c r="I6" s="20" t="s">
        <v>131</v>
      </c>
      <c r="J6" s="98">
        <v>30000</v>
      </c>
      <c r="K6" s="100"/>
      <c r="L6" s="36"/>
      <c r="M6" s="11"/>
    </row>
    <row r="7" spans="1:13" ht="15.75" thickBot="1" x14ac:dyDescent="0.3">
      <c r="A7" s="50">
        <v>43921</v>
      </c>
      <c r="B7" s="14" t="s">
        <v>122</v>
      </c>
      <c r="C7" s="98">
        <f>C8-SUM(C4:C6)</f>
        <v>1500000</v>
      </c>
      <c r="D7" s="14"/>
      <c r="E7" s="36"/>
      <c r="F7" s="102"/>
      <c r="H7" s="50"/>
      <c r="I7" s="20"/>
      <c r="J7" s="98"/>
      <c r="K7" s="100"/>
      <c r="L7" s="36"/>
      <c r="M7" s="11"/>
    </row>
    <row r="8" spans="1:13" ht="15.75" thickBot="1" x14ac:dyDescent="0.3">
      <c r="A8" s="9"/>
      <c r="B8" s="9" t="s">
        <v>0</v>
      </c>
      <c r="C8" s="23">
        <f>F8</f>
        <v>1500000</v>
      </c>
      <c r="D8" s="30"/>
      <c r="E8" s="9" t="s">
        <v>0</v>
      </c>
      <c r="F8" s="23">
        <f>SUM(F4:F7)</f>
        <v>1500000</v>
      </c>
      <c r="H8" s="14"/>
      <c r="I8" s="14"/>
      <c r="J8" s="98"/>
      <c r="K8" s="117">
        <v>43921</v>
      </c>
      <c r="L8" s="113" t="s">
        <v>139</v>
      </c>
      <c r="M8" s="102">
        <f>M9-SUM(M4:M7)</f>
        <v>90000</v>
      </c>
    </row>
    <row r="9" spans="1:13" ht="15.75" thickBot="1" x14ac:dyDescent="0.3">
      <c r="H9" s="9"/>
      <c r="I9" s="9" t="s">
        <v>0</v>
      </c>
      <c r="J9" s="23">
        <f>SUM(J4:J8)</f>
        <v>90000</v>
      </c>
      <c r="K9" s="9"/>
      <c r="L9" s="9" t="s">
        <v>0</v>
      </c>
      <c r="M9" s="23">
        <f>J9</f>
        <v>90000</v>
      </c>
    </row>
    <row r="10" spans="1:13" ht="15.75" thickBot="1" x14ac:dyDescent="0.3">
      <c r="A10" s="131" t="s">
        <v>98</v>
      </c>
      <c r="B10" s="132"/>
      <c r="C10" s="132"/>
      <c r="D10" s="132"/>
      <c r="E10" s="132"/>
      <c r="F10" s="133"/>
    </row>
    <row r="11" spans="1:13" ht="15.75" thickBot="1" x14ac:dyDescent="0.3">
      <c r="A11" s="70" t="s">
        <v>2</v>
      </c>
      <c r="B11" s="9" t="s">
        <v>1</v>
      </c>
      <c r="C11" s="9" t="s">
        <v>62</v>
      </c>
      <c r="D11" s="70" t="s">
        <v>2</v>
      </c>
      <c r="E11" s="9" t="s">
        <v>1</v>
      </c>
      <c r="F11" s="70" t="s">
        <v>62</v>
      </c>
      <c r="H11" s="131" t="s">
        <v>105</v>
      </c>
      <c r="I11" s="132"/>
      <c r="J11" s="132"/>
      <c r="K11" s="132"/>
      <c r="L11" s="132"/>
      <c r="M11" s="133"/>
    </row>
    <row r="12" spans="1:13" ht="15.75" thickBot="1" x14ac:dyDescent="0.3">
      <c r="A12" s="114">
        <v>43946</v>
      </c>
      <c r="B12" s="91" t="s">
        <v>129</v>
      </c>
      <c r="C12" s="98">
        <v>720000</v>
      </c>
      <c r="D12" s="99"/>
      <c r="E12" s="36"/>
      <c r="F12" s="119"/>
      <c r="H12" s="9" t="s">
        <v>2</v>
      </c>
      <c r="I12" s="9" t="s">
        <v>1</v>
      </c>
      <c r="J12" s="9" t="s">
        <v>62</v>
      </c>
      <c r="K12" s="9" t="s">
        <v>2</v>
      </c>
      <c r="L12" s="9" t="s">
        <v>1</v>
      </c>
      <c r="M12" s="9" t="s">
        <v>62</v>
      </c>
    </row>
    <row r="13" spans="1:13" x14ac:dyDescent="0.25">
      <c r="A13" s="115">
        <v>44007</v>
      </c>
      <c r="B13" s="15" t="s">
        <v>131</v>
      </c>
      <c r="C13" s="98">
        <v>250000</v>
      </c>
      <c r="D13" s="101"/>
      <c r="E13" s="36"/>
      <c r="F13" s="11"/>
      <c r="H13" s="50">
        <v>43889</v>
      </c>
      <c r="I13" s="32" t="s">
        <v>115</v>
      </c>
      <c r="J13" s="98">
        <v>50000</v>
      </c>
      <c r="K13" s="99"/>
      <c r="L13" s="36"/>
      <c r="M13" s="11"/>
    </row>
    <row r="14" spans="1:13" x14ac:dyDescent="0.25">
      <c r="A14" s="115">
        <v>44068</v>
      </c>
      <c r="B14" s="15" t="s">
        <v>129</v>
      </c>
      <c r="C14" s="98">
        <v>50000</v>
      </c>
      <c r="D14" s="100"/>
      <c r="E14" s="36"/>
      <c r="F14" s="11"/>
      <c r="H14" s="50">
        <v>43921</v>
      </c>
      <c r="I14" s="20" t="s">
        <v>113</v>
      </c>
      <c r="J14" s="98">
        <v>50000</v>
      </c>
      <c r="K14" s="101"/>
      <c r="L14" s="36"/>
      <c r="M14" s="11"/>
    </row>
    <row r="15" spans="1:13" x14ac:dyDescent="0.25">
      <c r="A15" s="115">
        <v>44129</v>
      </c>
      <c r="B15" s="15" t="s">
        <v>131</v>
      </c>
      <c r="C15" s="98">
        <v>25000</v>
      </c>
      <c r="D15" s="20"/>
      <c r="E15" s="36"/>
      <c r="F15" s="11"/>
      <c r="H15" s="100"/>
      <c r="I15" s="20"/>
      <c r="J15" s="98"/>
      <c r="K15" s="100"/>
      <c r="L15" s="36"/>
      <c r="M15" s="11"/>
    </row>
    <row r="16" spans="1:13" ht="15.75" thickBot="1" x14ac:dyDescent="0.3">
      <c r="A16" s="115">
        <v>44190</v>
      </c>
      <c r="B16" s="15" t="s">
        <v>129</v>
      </c>
      <c r="C16" s="98">
        <v>75000</v>
      </c>
      <c r="D16" s="20"/>
      <c r="E16" s="36"/>
      <c r="F16" s="11"/>
      <c r="H16" s="14"/>
      <c r="I16" s="14"/>
      <c r="J16" s="98"/>
      <c r="K16" s="50">
        <v>43921</v>
      </c>
      <c r="L16" s="14" t="s">
        <v>139</v>
      </c>
      <c r="M16" s="102">
        <f>M17-SUM(M13:M15)</f>
        <v>100000</v>
      </c>
    </row>
    <row r="17" spans="1:13" ht="15.75" thickBot="1" x14ac:dyDescent="0.3">
      <c r="A17" s="115">
        <v>43886</v>
      </c>
      <c r="B17" s="15" t="s">
        <v>131</v>
      </c>
      <c r="C17" s="98">
        <v>450000</v>
      </c>
      <c r="D17" s="20"/>
      <c r="E17" s="36"/>
      <c r="F17" s="11"/>
      <c r="H17" s="9"/>
      <c r="I17" s="9" t="s">
        <v>0</v>
      </c>
      <c r="J17" s="23">
        <f>SUM(J13:J16)</f>
        <v>100000</v>
      </c>
      <c r="K17" s="9"/>
      <c r="L17" s="9" t="s">
        <v>0</v>
      </c>
      <c r="M17" s="23">
        <f>J17</f>
        <v>100000</v>
      </c>
    </row>
    <row r="18" spans="1:13" ht="15.75" thickBot="1" x14ac:dyDescent="0.3">
      <c r="A18" s="115"/>
      <c r="B18" s="15"/>
      <c r="C18" s="98"/>
      <c r="D18" s="20"/>
      <c r="E18" s="36"/>
      <c r="F18" s="11"/>
    </row>
    <row r="19" spans="1:13" ht="15.75" thickBot="1" x14ac:dyDescent="0.3">
      <c r="A19" s="117"/>
      <c r="B19" s="15"/>
      <c r="C19" s="98"/>
      <c r="D19" s="117">
        <v>43921</v>
      </c>
      <c r="E19" s="36" t="s">
        <v>141</v>
      </c>
      <c r="F19" s="102">
        <f>F20-SUM(F12:F18)</f>
        <v>1570000</v>
      </c>
      <c r="H19" s="131" t="s">
        <v>108</v>
      </c>
      <c r="I19" s="132"/>
      <c r="J19" s="132"/>
      <c r="K19" s="132"/>
      <c r="L19" s="132"/>
      <c r="M19" s="133"/>
    </row>
    <row r="20" spans="1:13" ht="15.75" thickBot="1" x14ac:dyDescent="0.3">
      <c r="A20" s="30"/>
      <c r="B20" s="9" t="s">
        <v>0</v>
      </c>
      <c r="C20" s="23">
        <f>SUM(C12:C19)</f>
        <v>1570000</v>
      </c>
      <c r="D20" s="30"/>
      <c r="E20" s="9" t="s">
        <v>0</v>
      </c>
      <c r="F20" s="118">
        <f>C20</f>
        <v>1570000</v>
      </c>
      <c r="H20" s="9" t="s">
        <v>2</v>
      </c>
      <c r="I20" s="9" t="s">
        <v>1</v>
      </c>
      <c r="J20" s="9" t="s">
        <v>62</v>
      </c>
      <c r="K20" s="9" t="s">
        <v>2</v>
      </c>
      <c r="L20" s="9" t="s">
        <v>1</v>
      </c>
      <c r="M20" s="9" t="s">
        <v>62</v>
      </c>
    </row>
    <row r="21" spans="1:13" ht="15.75" thickBot="1" x14ac:dyDescent="0.3">
      <c r="H21" s="97"/>
      <c r="I21" s="32"/>
      <c r="J21" s="98"/>
      <c r="K21" s="114">
        <v>44170</v>
      </c>
      <c r="L21" s="36" t="s">
        <v>121</v>
      </c>
      <c r="M21" s="11">
        <v>5000</v>
      </c>
    </row>
    <row r="22" spans="1:13" ht="15.75" thickBot="1" x14ac:dyDescent="0.3">
      <c r="A22" s="131" t="s">
        <v>99</v>
      </c>
      <c r="B22" s="132"/>
      <c r="C22" s="132"/>
      <c r="D22" s="132"/>
      <c r="E22" s="132"/>
      <c r="F22" s="133"/>
      <c r="H22" s="100"/>
      <c r="I22" s="20"/>
      <c r="J22" s="98"/>
      <c r="K22" s="101"/>
      <c r="L22" s="36"/>
      <c r="M22" s="11"/>
    </row>
    <row r="23" spans="1:13" ht="15.75" thickBot="1" x14ac:dyDescent="0.3">
      <c r="A23" s="70" t="s">
        <v>2</v>
      </c>
      <c r="B23" s="70" t="s">
        <v>1</v>
      </c>
      <c r="C23" s="9" t="s">
        <v>62</v>
      </c>
      <c r="D23" s="70" t="s">
        <v>2</v>
      </c>
      <c r="E23" s="9" t="s">
        <v>1</v>
      </c>
      <c r="F23" s="70" t="s">
        <v>62</v>
      </c>
      <c r="H23" s="50">
        <v>43921</v>
      </c>
      <c r="I23" s="14" t="s">
        <v>125</v>
      </c>
      <c r="J23" s="98">
        <f>J24-SUM(J21:J22)</f>
        <v>5000</v>
      </c>
      <c r="K23" s="14"/>
      <c r="L23" s="36"/>
      <c r="M23" s="102"/>
    </row>
    <row r="24" spans="1:13" ht="15.75" thickBot="1" x14ac:dyDescent="0.3">
      <c r="A24" s="120"/>
      <c r="B24" s="32"/>
      <c r="C24" s="98"/>
      <c r="D24" s="114">
        <v>43956</v>
      </c>
      <c r="E24" s="36" t="s">
        <v>127</v>
      </c>
      <c r="F24" s="119">
        <v>950000</v>
      </c>
      <c r="H24" s="9"/>
      <c r="I24" s="9" t="s">
        <v>0</v>
      </c>
      <c r="J24" s="23">
        <f>M24</f>
        <v>5000</v>
      </c>
      <c r="K24" s="9"/>
      <c r="L24" s="9" t="s">
        <v>0</v>
      </c>
      <c r="M24" s="23">
        <f>SUM(M21:M23)</f>
        <v>5000</v>
      </c>
    </row>
    <row r="25" spans="1:13" ht="15.75" thickBot="1" x14ac:dyDescent="0.3">
      <c r="A25" s="116"/>
      <c r="B25" s="20"/>
      <c r="C25" s="98"/>
      <c r="D25" s="115">
        <v>44017</v>
      </c>
      <c r="E25" s="36" t="s">
        <v>133</v>
      </c>
      <c r="F25" s="11">
        <v>475000</v>
      </c>
    </row>
    <row r="26" spans="1:13" ht="15.75" thickBot="1" x14ac:dyDescent="0.3">
      <c r="A26" s="116"/>
      <c r="B26" s="20"/>
      <c r="C26" s="98"/>
      <c r="D26" s="115">
        <v>44140</v>
      </c>
      <c r="E26" s="36" t="s">
        <v>133</v>
      </c>
      <c r="F26" s="11">
        <v>47000</v>
      </c>
      <c r="H26" s="131" t="s">
        <v>109</v>
      </c>
      <c r="I26" s="132"/>
      <c r="J26" s="132"/>
      <c r="K26" s="132"/>
      <c r="L26" s="132"/>
      <c r="M26" s="133"/>
    </row>
    <row r="27" spans="1:13" ht="15.75" thickBot="1" x14ac:dyDescent="0.3">
      <c r="A27" s="10"/>
      <c r="B27" s="20"/>
      <c r="C27" s="98"/>
      <c r="D27" s="115">
        <v>43835</v>
      </c>
      <c r="E27" s="36" t="s">
        <v>127</v>
      </c>
      <c r="F27" s="11">
        <v>100000</v>
      </c>
      <c r="H27" s="9" t="s">
        <v>2</v>
      </c>
      <c r="I27" s="9" t="s">
        <v>1</v>
      </c>
      <c r="J27" s="9" t="s">
        <v>62</v>
      </c>
      <c r="K27" s="9" t="s">
        <v>2</v>
      </c>
      <c r="L27" s="9" t="s">
        <v>1</v>
      </c>
      <c r="M27" s="9" t="s">
        <v>62</v>
      </c>
    </row>
    <row r="28" spans="1:13" x14ac:dyDescent="0.25">
      <c r="A28" s="10"/>
      <c r="B28" s="20"/>
      <c r="C28" s="98"/>
      <c r="D28" s="115">
        <v>43895</v>
      </c>
      <c r="E28" s="36" t="s">
        <v>133</v>
      </c>
      <c r="F28" s="11">
        <v>675000</v>
      </c>
      <c r="H28" s="97"/>
      <c r="I28" s="32"/>
      <c r="J28" s="98"/>
      <c r="K28" s="114">
        <v>43992</v>
      </c>
      <c r="L28" s="36" t="s">
        <v>121</v>
      </c>
      <c r="M28" s="11">
        <v>75000</v>
      </c>
    </row>
    <row r="29" spans="1:13" x14ac:dyDescent="0.25">
      <c r="A29" s="10"/>
      <c r="B29" s="20"/>
      <c r="C29" s="98"/>
      <c r="D29" s="115"/>
      <c r="E29" s="36"/>
      <c r="F29" s="11"/>
      <c r="H29" s="100"/>
      <c r="I29" s="20"/>
      <c r="J29" s="98"/>
      <c r="K29" s="115">
        <v>44079</v>
      </c>
      <c r="L29" s="36" t="s">
        <v>124</v>
      </c>
      <c r="M29" s="11">
        <v>55000</v>
      </c>
    </row>
    <row r="30" spans="1:13" ht="15.75" thickBot="1" x14ac:dyDescent="0.3">
      <c r="A30" s="117">
        <v>43921</v>
      </c>
      <c r="B30" s="14" t="s">
        <v>142</v>
      </c>
      <c r="C30" s="98">
        <f>C31-SUM(C24:C29)</f>
        <v>2247000</v>
      </c>
      <c r="D30" s="117"/>
      <c r="E30" s="36"/>
      <c r="F30" s="102"/>
      <c r="H30" s="100"/>
      <c r="I30" s="20"/>
      <c r="J30" s="98"/>
      <c r="K30" s="100"/>
      <c r="L30" s="36"/>
      <c r="M30" s="11"/>
    </row>
    <row r="31" spans="1:13" ht="15.75" thickBot="1" x14ac:dyDescent="0.3">
      <c r="A31" s="30"/>
      <c r="B31" s="30" t="s">
        <v>0</v>
      </c>
      <c r="C31" s="23">
        <f>F31</f>
        <v>2247000</v>
      </c>
      <c r="D31" s="30"/>
      <c r="E31" s="9" t="s">
        <v>0</v>
      </c>
      <c r="F31" s="118">
        <f>SUM(F24:F30)</f>
        <v>2247000</v>
      </c>
      <c r="H31" s="50">
        <v>43921</v>
      </c>
      <c r="I31" s="14" t="s">
        <v>125</v>
      </c>
      <c r="J31" s="98">
        <f>J32-SUM(J28:J30)</f>
        <v>130000</v>
      </c>
      <c r="K31" s="14"/>
      <c r="L31" s="36"/>
      <c r="M31" s="102"/>
    </row>
    <row r="32" spans="1:13" ht="15.75" thickBot="1" x14ac:dyDescent="0.3">
      <c r="H32" s="9"/>
      <c r="I32" s="9" t="s">
        <v>0</v>
      </c>
      <c r="J32" s="23">
        <f>M32</f>
        <v>130000</v>
      </c>
      <c r="K32" s="9"/>
      <c r="L32" s="9" t="s">
        <v>0</v>
      </c>
      <c r="M32" s="23">
        <f>SUM(M28:M31)</f>
        <v>130000</v>
      </c>
    </row>
    <row r="33" spans="1:13" ht="15.75" thickBot="1" x14ac:dyDescent="0.3">
      <c r="A33" s="131" t="s">
        <v>100</v>
      </c>
      <c r="B33" s="132"/>
      <c r="C33" s="132"/>
      <c r="D33" s="132"/>
      <c r="E33" s="132"/>
      <c r="F33" s="133"/>
    </row>
    <row r="34" spans="1:13" ht="15.75" thickBot="1" x14ac:dyDescent="0.3">
      <c r="A34" s="9" t="s">
        <v>2</v>
      </c>
      <c r="B34" s="9" t="s">
        <v>1</v>
      </c>
      <c r="C34" s="9" t="s">
        <v>62</v>
      </c>
      <c r="D34" s="9" t="s">
        <v>2</v>
      </c>
      <c r="E34" s="9" t="s">
        <v>1</v>
      </c>
      <c r="F34" s="9" t="s">
        <v>62</v>
      </c>
      <c r="H34" s="131" t="s">
        <v>110</v>
      </c>
      <c r="I34" s="132"/>
      <c r="J34" s="132"/>
      <c r="K34" s="132"/>
      <c r="L34" s="132"/>
      <c r="M34" s="133"/>
    </row>
    <row r="35" spans="1:13" ht="15.75" thickBot="1" x14ac:dyDescent="0.3">
      <c r="A35" s="114">
        <v>43922</v>
      </c>
      <c r="B35" s="91" t="s">
        <v>114</v>
      </c>
      <c r="C35" s="98">
        <v>200000</v>
      </c>
      <c r="D35" s="99"/>
      <c r="E35" s="36"/>
      <c r="F35" s="11"/>
      <c r="H35" s="70" t="s">
        <v>2</v>
      </c>
      <c r="I35" s="70" t="s">
        <v>1</v>
      </c>
      <c r="J35" s="9" t="s">
        <v>62</v>
      </c>
      <c r="K35" s="70" t="s">
        <v>2</v>
      </c>
      <c r="L35" s="9" t="s">
        <v>1</v>
      </c>
      <c r="M35" s="9" t="s">
        <v>62</v>
      </c>
    </row>
    <row r="36" spans="1:13" x14ac:dyDescent="0.25">
      <c r="A36" s="100"/>
      <c r="B36" s="15"/>
      <c r="C36" s="98"/>
      <c r="D36" s="100"/>
      <c r="E36" s="36"/>
      <c r="F36" s="11"/>
      <c r="H36" s="44">
        <v>43922</v>
      </c>
      <c r="I36" s="32" t="s">
        <v>114</v>
      </c>
      <c r="J36" s="98">
        <v>600000</v>
      </c>
      <c r="K36" s="114">
        <v>43966</v>
      </c>
      <c r="L36" s="36" t="s">
        <v>121</v>
      </c>
      <c r="M36" s="119">
        <v>500000</v>
      </c>
    </row>
    <row r="37" spans="1:13" ht="15.75" thickBot="1" x14ac:dyDescent="0.3">
      <c r="A37" s="14"/>
      <c r="B37" s="113"/>
      <c r="C37" s="98"/>
      <c r="D37" s="50">
        <v>43921</v>
      </c>
      <c r="E37" s="14" t="s">
        <v>96</v>
      </c>
      <c r="F37" s="102">
        <f>F38-SUM(F35:F36)</f>
        <v>200000</v>
      </c>
      <c r="H37" s="50">
        <v>43956</v>
      </c>
      <c r="I37" s="20" t="s">
        <v>130</v>
      </c>
      <c r="J37" s="98">
        <v>950000</v>
      </c>
      <c r="K37" s="115">
        <v>43987</v>
      </c>
      <c r="L37" s="36" t="s">
        <v>132</v>
      </c>
      <c r="M37" s="11">
        <v>300000</v>
      </c>
    </row>
    <row r="38" spans="1:13" ht="15.75" thickBot="1" x14ac:dyDescent="0.3">
      <c r="A38" s="9"/>
      <c r="B38" s="9" t="s">
        <v>0</v>
      </c>
      <c r="C38" s="23">
        <f>SUM(C35:C37)</f>
        <v>200000</v>
      </c>
      <c r="D38" s="9"/>
      <c r="E38" s="9" t="s">
        <v>0</v>
      </c>
      <c r="F38" s="23">
        <f>C38</f>
        <v>200000</v>
      </c>
      <c r="H38" s="50">
        <v>44070</v>
      </c>
      <c r="I38" s="20" t="s">
        <v>113</v>
      </c>
      <c r="J38" s="98">
        <v>10000</v>
      </c>
      <c r="K38" s="115">
        <v>44007</v>
      </c>
      <c r="L38" s="36" t="s">
        <v>128</v>
      </c>
      <c r="M38" s="11">
        <v>250000</v>
      </c>
    </row>
    <row r="39" spans="1:13" ht="15.75" thickBot="1" x14ac:dyDescent="0.3">
      <c r="H39" s="50">
        <v>44079</v>
      </c>
      <c r="I39" s="20" t="s">
        <v>123</v>
      </c>
      <c r="J39" s="98">
        <v>55000</v>
      </c>
      <c r="K39" s="115">
        <v>44129</v>
      </c>
      <c r="L39" s="36" t="s">
        <v>128</v>
      </c>
      <c r="M39" s="11">
        <v>25000</v>
      </c>
    </row>
    <row r="40" spans="1:13" ht="15.75" thickBot="1" x14ac:dyDescent="0.3">
      <c r="A40" s="131" t="s">
        <v>101</v>
      </c>
      <c r="B40" s="132"/>
      <c r="C40" s="132"/>
      <c r="D40" s="132"/>
      <c r="E40" s="132"/>
      <c r="F40" s="133"/>
      <c r="H40" s="50">
        <v>44094</v>
      </c>
      <c r="I40" s="20" t="s">
        <v>135</v>
      </c>
      <c r="J40" s="98">
        <v>90000</v>
      </c>
      <c r="K40" s="115">
        <v>43845</v>
      </c>
      <c r="L40" s="36" t="s">
        <v>121</v>
      </c>
      <c r="M40" s="11">
        <v>35000</v>
      </c>
    </row>
    <row r="41" spans="1:13" ht="15.75" thickBot="1" x14ac:dyDescent="0.3">
      <c r="A41" s="9" t="s">
        <v>2</v>
      </c>
      <c r="B41" s="9" t="s">
        <v>1</v>
      </c>
      <c r="C41" s="9" t="s">
        <v>62</v>
      </c>
      <c r="D41" s="9" t="s">
        <v>2</v>
      </c>
      <c r="E41" s="9" t="s">
        <v>1</v>
      </c>
      <c r="F41" s="9" t="s">
        <v>62</v>
      </c>
      <c r="H41" s="50">
        <v>44150</v>
      </c>
      <c r="I41" s="20" t="s">
        <v>113</v>
      </c>
      <c r="J41" s="98">
        <v>15000</v>
      </c>
      <c r="K41" s="115">
        <v>43886</v>
      </c>
      <c r="L41" s="36" t="s">
        <v>128</v>
      </c>
      <c r="M41" s="11">
        <v>450000</v>
      </c>
    </row>
    <row r="42" spans="1:13" x14ac:dyDescent="0.25">
      <c r="A42" s="44">
        <v>43922</v>
      </c>
      <c r="B42" s="32" t="s">
        <v>113</v>
      </c>
      <c r="C42" s="98">
        <v>250000</v>
      </c>
      <c r="D42" s="110"/>
      <c r="E42" s="32"/>
      <c r="F42" s="11"/>
      <c r="H42" s="50">
        <v>43835</v>
      </c>
      <c r="I42" s="20" t="s">
        <v>130</v>
      </c>
      <c r="J42" s="98">
        <v>100000</v>
      </c>
      <c r="K42" s="115">
        <v>43889</v>
      </c>
      <c r="L42" s="36" t="s">
        <v>138</v>
      </c>
      <c r="M42" s="11">
        <v>50000</v>
      </c>
    </row>
    <row r="43" spans="1:13" x14ac:dyDescent="0.25">
      <c r="A43" s="100"/>
      <c r="B43" s="20"/>
      <c r="C43" s="98"/>
      <c r="D43" s="111"/>
      <c r="E43" s="20"/>
      <c r="F43" s="11"/>
      <c r="H43" s="122"/>
      <c r="I43" s="39"/>
      <c r="K43" s="115">
        <v>43889</v>
      </c>
      <c r="L43" s="36" t="s">
        <v>136</v>
      </c>
      <c r="M43" s="11">
        <v>30000</v>
      </c>
    </row>
    <row r="44" spans="1:13" ht="15.75" thickBot="1" x14ac:dyDescent="0.3">
      <c r="A44" s="100"/>
      <c r="B44" s="20"/>
      <c r="C44" s="98"/>
      <c r="D44" s="50">
        <v>43921</v>
      </c>
      <c r="E44" s="14" t="s">
        <v>96</v>
      </c>
      <c r="F44" s="112">
        <f>F45-SUM(F42:F43)</f>
        <v>250000</v>
      </c>
      <c r="H44" s="122"/>
      <c r="I44" s="39"/>
      <c r="K44" s="115">
        <v>43921</v>
      </c>
      <c r="L44" s="36" t="s">
        <v>136</v>
      </c>
      <c r="M44" s="11">
        <v>30000</v>
      </c>
    </row>
    <row r="45" spans="1:13" ht="15.75" thickBot="1" x14ac:dyDescent="0.3">
      <c r="A45" s="9"/>
      <c r="B45" s="9" t="s">
        <v>0</v>
      </c>
      <c r="C45" s="23">
        <f>SUM(C42:C44)</f>
        <v>250000</v>
      </c>
      <c r="D45" s="9"/>
      <c r="E45" s="9" t="s">
        <v>0</v>
      </c>
      <c r="F45" s="23">
        <f>C45</f>
        <v>250000</v>
      </c>
      <c r="H45" s="122"/>
      <c r="I45" s="39"/>
      <c r="K45" s="39"/>
      <c r="M45" s="39"/>
    </row>
    <row r="46" spans="1:13" ht="15.75" thickBot="1" x14ac:dyDescent="0.3">
      <c r="H46" s="121"/>
      <c r="I46" s="14"/>
      <c r="J46" s="98"/>
      <c r="K46" s="117">
        <v>43921</v>
      </c>
      <c r="L46" t="s">
        <v>96</v>
      </c>
      <c r="M46" s="123">
        <f>M47-SUM(M36:M44)</f>
        <v>150000</v>
      </c>
    </row>
    <row r="47" spans="1:13" ht="15.75" thickBot="1" x14ac:dyDescent="0.3">
      <c r="A47" s="131" t="s">
        <v>102</v>
      </c>
      <c r="B47" s="132"/>
      <c r="C47" s="132"/>
      <c r="D47" s="132"/>
      <c r="E47" s="132"/>
      <c r="F47" s="133"/>
      <c r="H47" s="30"/>
      <c r="I47" s="30" t="s">
        <v>0</v>
      </c>
      <c r="J47" s="23">
        <f>SUM(J36:J46)</f>
        <v>1820000</v>
      </c>
      <c r="K47" s="30"/>
      <c r="L47" s="9" t="s">
        <v>0</v>
      </c>
      <c r="M47" s="23">
        <f>J47</f>
        <v>1820000</v>
      </c>
    </row>
    <row r="48" spans="1:13" ht="15.75" thickBot="1" x14ac:dyDescent="0.3">
      <c r="A48" s="70" t="s">
        <v>2</v>
      </c>
      <c r="B48" s="70" t="s">
        <v>1</v>
      </c>
      <c r="C48" s="9" t="s">
        <v>62</v>
      </c>
      <c r="D48" s="70" t="s">
        <v>2</v>
      </c>
      <c r="E48" s="9" t="s">
        <v>1</v>
      </c>
      <c r="F48" s="9" t="s">
        <v>62</v>
      </c>
    </row>
    <row r="49" spans="1:13" ht="15.75" thickBot="1" x14ac:dyDescent="0.3">
      <c r="A49" s="44">
        <v>43987</v>
      </c>
      <c r="B49" s="32" t="s">
        <v>131</v>
      </c>
      <c r="C49" s="98">
        <v>300000</v>
      </c>
      <c r="D49" s="114">
        <v>43946</v>
      </c>
      <c r="E49" s="36" t="s">
        <v>128</v>
      </c>
      <c r="F49" s="11">
        <v>720000</v>
      </c>
      <c r="H49" s="131" t="s">
        <v>111</v>
      </c>
      <c r="I49" s="132"/>
      <c r="J49" s="132"/>
      <c r="K49" s="132"/>
      <c r="L49" s="132"/>
      <c r="M49" s="133"/>
    </row>
    <row r="50" spans="1:13" ht="15.75" thickBot="1" x14ac:dyDescent="0.3">
      <c r="A50" s="50">
        <v>44084</v>
      </c>
      <c r="B50" s="20" t="s">
        <v>113</v>
      </c>
      <c r="C50" s="98">
        <v>70000</v>
      </c>
      <c r="D50" s="115">
        <v>44068</v>
      </c>
      <c r="E50" s="36" t="s">
        <v>128</v>
      </c>
      <c r="F50" s="11">
        <v>50000</v>
      </c>
      <c r="H50" s="70" t="s">
        <v>2</v>
      </c>
      <c r="I50" s="70" t="s">
        <v>1</v>
      </c>
      <c r="J50" s="9" t="s">
        <v>62</v>
      </c>
      <c r="K50" s="70" t="s">
        <v>2</v>
      </c>
      <c r="L50" s="9" t="s">
        <v>1</v>
      </c>
      <c r="M50" s="9" t="s">
        <v>62</v>
      </c>
    </row>
    <row r="51" spans="1:13" x14ac:dyDescent="0.25">
      <c r="A51" s="116"/>
      <c r="B51" s="20"/>
      <c r="C51" s="98"/>
      <c r="D51" s="115">
        <v>44190</v>
      </c>
      <c r="E51" s="36" t="s">
        <v>128</v>
      </c>
      <c r="F51" s="11">
        <v>75000</v>
      </c>
      <c r="H51" s="44">
        <v>43922</v>
      </c>
      <c r="I51" s="32" t="s">
        <v>114</v>
      </c>
      <c r="J51" s="98">
        <v>700000</v>
      </c>
      <c r="K51" s="114">
        <v>43922</v>
      </c>
      <c r="L51" s="36" t="s">
        <v>119</v>
      </c>
      <c r="M51" s="11">
        <v>250000</v>
      </c>
    </row>
    <row r="52" spans="1:13" x14ac:dyDescent="0.25">
      <c r="A52" s="116"/>
      <c r="B52" s="20"/>
      <c r="C52" s="98"/>
      <c r="D52" s="115"/>
      <c r="E52" s="36"/>
      <c r="F52" s="11"/>
      <c r="H52" s="50">
        <v>43966</v>
      </c>
      <c r="I52" s="20" t="s">
        <v>131</v>
      </c>
      <c r="J52" s="98">
        <v>500000</v>
      </c>
      <c r="K52" s="115">
        <v>44070</v>
      </c>
      <c r="L52" s="36" t="s">
        <v>127</v>
      </c>
      <c r="M52" s="11">
        <v>10000</v>
      </c>
    </row>
    <row r="53" spans="1:13" ht="15.75" thickBot="1" x14ac:dyDescent="0.3">
      <c r="A53" s="82">
        <v>43921</v>
      </c>
      <c r="B53" s="14" t="s">
        <v>122</v>
      </c>
      <c r="C53" s="98">
        <f>C54-SUM(C49:C52)</f>
        <v>475000</v>
      </c>
      <c r="D53" s="14"/>
      <c r="E53" s="36"/>
      <c r="F53" s="102"/>
      <c r="H53" s="50">
        <v>43992</v>
      </c>
      <c r="I53" s="20" t="s">
        <v>123</v>
      </c>
      <c r="J53" s="98">
        <v>75000</v>
      </c>
      <c r="K53" s="115">
        <v>44084</v>
      </c>
      <c r="L53" s="36" t="s">
        <v>132</v>
      </c>
      <c r="M53" s="11">
        <v>70000</v>
      </c>
    </row>
    <row r="54" spans="1:13" ht="15.75" thickBot="1" x14ac:dyDescent="0.3">
      <c r="A54" s="30"/>
      <c r="B54" s="30" t="s">
        <v>0</v>
      </c>
      <c r="C54" s="23">
        <f>F54</f>
        <v>845000</v>
      </c>
      <c r="D54" s="30"/>
      <c r="E54" s="9" t="s">
        <v>0</v>
      </c>
      <c r="F54" s="23">
        <f>SUM(F49:F53)</f>
        <v>845000</v>
      </c>
      <c r="H54" s="50">
        <v>44027</v>
      </c>
      <c r="I54" s="20" t="s">
        <v>135</v>
      </c>
      <c r="J54" s="98">
        <v>275000</v>
      </c>
      <c r="K54" s="115">
        <v>44105</v>
      </c>
      <c r="L54" s="36" t="s">
        <v>149</v>
      </c>
      <c r="M54" s="11">
        <v>50000</v>
      </c>
    </row>
    <row r="55" spans="1:13" ht="15.75" thickBot="1" x14ac:dyDescent="0.3">
      <c r="H55" s="50">
        <v>44048</v>
      </c>
      <c r="I55" s="20" t="s">
        <v>120</v>
      </c>
      <c r="J55" s="98">
        <v>200000</v>
      </c>
      <c r="K55" s="115">
        <v>44150</v>
      </c>
      <c r="L55" s="36" t="s">
        <v>127</v>
      </c>
      <c r="M55" s="11">
        <v>15000</v>
      </c>
    </row>
    <row r="56" spans="1:13" ht="15.75" thickBot="1" x14ac:dyDescent="0.3">
      <c r="A56" s="131" t="s">
        <v>103</v>
      </c>
      <c r="B56" s="132"/>
      <c r="C56" s="132"/>
      <c r="D56" s="132"/>
      <c r="E56" s="132"/>
      <c r="F56" s="133"/>
      <c r="H56" s="50">
        <v>44170</v>
      </c>
      <c r="I56" s="20" t="s">
        <v>126</v>
      </c>
      <c r="J56" s="98">
        <v>5000</v>
      </c>
      <c r="K56" s="115">
        <v>43889</v>
      </c>
      <c r="L56" s="36" t="s">
        <v>136</v>
      </c>
      <c r="M56" s="11">
        <v>30000</v>
      </c>
    </row>
    <row r="57" spans="1:13" ht="15.75" thickBot="1" x14ac:dyDescent="0.3">
      <c r="A57" s="70" t="s">
        <v>2</v>
      </c>
      <c r="B57" s="70" t="s">
        <v>1</v>
      </c>
      <c r="C57" s="9" t="s">
        <v>62</v>
      </c>
      <c r="D57" s="9" t="s">
        <v>2</v>
      </c>
      <c r="E57" s="9" t="s">
        <v>1</v>
      </c>
      <c r="F57" s="9" t="s">
        <v>62</v>
      </c>
      <c r="H57" s="50">
        <v>43845</v>
      </c>
      <c r="I57" s="20" t="s">
        <v>131</v>
      </c>
      <c r="J57" s="98">
        <v>35000</v>
      </c>
      <c r="K57" s="115">
        <v>43921</v>
      </c>
      <c r="L57" s="36" t="s">
        <v>138</v>
      </c>
      <c r="M57" s="11">
        <v>50000</v>
      </c>
    </row>
    <row r="58" spans="1:13" x14ac:dyDescent="0.25">
      <c r="A58" s="44">
        <v>44017</v>
      </c>
      <c r="B58" s="32" t="s">
        <v>130</v>
      </c>
      <c r="C58" s="98">
        <v>475000</v>
      </c>
      <c r="D58" s="50">
        <v>44027</v>
      </c>
      <c r="E58" s="32" t="s">
        <v>134</v>
      </c>
      <c r="F58" s="11">
        <v>275000</v>
      </c>
      <c r="H58" s="50"/>
      <c r="I58" s="20"/>
      <c r="J58" s="98"/>
      <c r="K58" s="115"/>
      <c r="L58" s="36"/>
      <c r="M58" s="11"/>
    </row>
    <row r="59" spans="1:13" ht="15.75" thickBot="1" x14ac:dyDescent="0.3">
      <c r="A59" s="50">
        <v>44140</v>
      </c>
      <c r="B59" s="20" t="s">
        <v>130</v>
      </c>
      <c r="C59" s="98">
        <v>47000</v>
      </c>
      <c r="D59" s="50">
        <v>44094</v>
      </c>
      <c r="E59" s="20" t="s">
        <v>127</v>
      </c>
      <c r="F59" s="11">
        <v>90000</v>
      </c>
      <c r="H59" s="125"/>
      <c r="I59" s="124"/>
      <c r="K59" s="117">
        <v>43921</v>
      </c>
      <c r="L59" t="s">
        <v>96</v>
      </c>
      <c r="M59" s="102">
        <f>M60-SUM(M51:M58)</f>
        <v>1315000</v>
      </c>
    </row>
    <row r="60" spans="1:13" ht="15.75" thickBot="1" x14ac:dyDescent="0.3">
      <c r="A60" s="50">
        <v>43895</v>
      </c>
      <c r="B60" s="20" t="s">
        <v>130</v>
      </c>
      <c r="C60" s="98">
        <v>675000</v>
      </c>
      <c r="D60" s="116"/>
      <c r="E60" s="20"/>
      <c r="F60" s="11"/>
      <c r="H60" s="30"/>
      <c r="I60" s="30" t="s">
        <v>0</v>
      </c>
      <c r="J60" s="23">
        <f>SUM(J51:J59)</f>
        <v>1790000</v>
      </c>
      <c r="K60" s="30"/>
      <c r="L60" s="9" t="s">
        <v>0</v>
      </c>
      <c r="M60" s="23">
        <f>J60</f>
        <v>1790000</v>
      </c>
    </row>
    <row r="61" spans="1:13" x14ac:dyDescent="0.25">
      <c r="A61" s="50"/>
      <c r="B61" s="20"/>
      <c r="C61" s="98"/>
      <c r="D61" s="116"/>
      <c r="E61" s="20"/>
      <c r="F61" s="11"/>
    </row>
    <row r="62" spans="1:13" ht="15.75" thickBot="1" x14ac:dyDescent="0.3">
      <c r="A62" s="121"/>
      <c r="B62" s="14"/>
      <c r="C62" s="98"/>
      <c r="D62" s="50">
        <v>43921</v>
      </c>
      <c r="E62" s="14" t="s">
        <v>96</v>
      </c>
      <c r="F62" s="102">
        <f>F63-SUM(F58:F61)</f>
        <v>832000</v>
      </c>
      <c r="H62" s="109"/>
      <c r="I62" s="109"/>
      <c r="J62" s="109"/>
      <c r="K62" s="109"/>
      <c r="L62" s="109"/>
      <c r="M62" s="109"/>
    </row>
    <row r="63" spans="1:13" ht="15.75" thickBot="1" x14ac:dyDescent="0.3">
      <c r="A63" s="30"/>
      <c r="B63" s="30" t="s">
        <v>0</v>
      </c>
      <c r="C63" s="23">
        <f>SUM(C58:C62)</f>
        <v>1197000</v>
      </c>
      <c r="D63" s="9"/>
      <c r="E63" s="9" t="s">
        <v>0</v>
      </c>
      <c r="F63" s="23">
        <f>C63</f>
        <v>1197000</v>
      </c>
      <c r="H63" s="29"/>
      <c r="I63" s="29"/>
      <c r="J63" s="29"/>
      <c r="K63" s="29"/>
      <c r="L63" s="29"/>
      <c r="M63" s="29"/>
    </row>
    <row r="64" spans="1:13" ht="15.75" thickBot="1" x14ac:dyDescent="0.3">
      <c r="H64" s="103"/>
      <c r="I64" s="36"/>
      <c r="J64" s="98"/>
      <c r="K64" s="104"/>
      <c r="L64" s="36"/>
      <c r="M64" s="98"/>
    </row>
    <row r="65" spans="1:13" ht="15.75" thickBot="1" x14ac:dyDescent="0.3">
      <c r="A65" s="131" t="s">
        <v>112</v>
      </c>
      <c r="B65" s="132"/>
      <c r="C65" s="132"/>
      <c r="D65" s="132"/>
      <c r="E65" s="132"/>
      <c r="F65" s="133"/>
      <c r="H65" s="105"/>
      <c r="I65" s="36"/>
      <c r="J65" s="98"/>
      <c r="K65" s="106"/>
      <c r="L65" s="36"/>
      <c r="M65" s="98"/>
    </row>
    <row r="66" spans="1:13" ht="15.75" thickBot="1" x14ac:dyDescent="0.3">
      <c r="A66" s="9" t="s">
        <v>2</v>
      </c>
      <c r="B66" s="9" t="s">
        <v>1</v>
      </c>
      <c r="C66" s="9" t="s">
        <v>62</v>
      </c>
      <c r="D66" s="9" t="s">
        <v>2</v>
      </c>
      <c r="E66" s="9" t="s">
        <v>1</v>
      </c>
      <c r="F66" s="9" t="s">
        <v>62</v>
      </c>
      <c r="H66" s="105"/>
      <c r="I66" s="36"/>
      <c r="J66" s="98"/>
      <c r="K66" s="105"/>
      <c r="L66" s="36"/>
      <c r="M66" s="98"/>
    </row>
    <row r="67" spans="1:13" x14ac:dyDescent="0.25">
      <c r="A67" s="44">
        <v>44105</v>
      </c>
      <c r="B67" s="20" t="s">
        <v>113</v>
      </c>
      <c r="C67" s="98">
        <v>50000</v>
      </c>
      <c r="D67" s="114">
        <v>44048</v>
      </c>
      <c r="E67" s="36" t="s">
        <v>121</v>
      </c>
      <c r="F67" s="11">
        <v>200000</v>
      </c>
      <c r="H67" s="36"/>
      <c r="I67" s="36"/>
      <c r="J67" s="98"/>
      <c r="K67" s="36"/>
      <c r="L67" s="36"/>
      <c r="M67" s="98"/>
    </row>
    <row r="68" spans="1:13" x14ac:dyDescent="0.25">
      <c r="A68" s="100"/>
      <c r="B68" s="20"/>
      <c r="C68" s="98"/>
      <c r="D68" s="101"/>
      <c r="E68" s="36"/>
      <c r="F68" s="11"/>
      <c r="H68" s="29"/>
      <c r="I68" s="29"/>
      <c r="J68" s="107"/>
      <c r="K68" s="29"/>
      <c r="L68" s="29"/>
      <c r="M68" s="107"/>
    </row>
    <row r="69" spans="1:13" ht="15.75" thickBot="1" x14ac:dyDescent="0.3">
      <c r="A69" s="50">
        <v>43921</v>
      </c>
      <c r="B69" s="14" t="s">
        <v>122</v>
      </c>
      <c r="C69" s="98">
        <f>C70-SUM(C67:C68)</f>
        <v>150000</v>
      </c>
      <c r="D69" s="14"/>
      <c r="E69" s="36"/>
      <c r="F69" s="102"/>
      <c r="H69" s="108"/>
      <c r="I69" s="108"/>
      <c r="J69" s="108"/>
      <c r="K69" s="108"/>
      <c r="L69" s="108"/>
      <c r="M69" s="108"/>
    </row>
    <row r="70" spans="1:13" ht="15.75" thickBot="1" x14ac:dyDescent="0.3">
      <c r="A70" s="9"/>
      <c r="B70" s="9" t="s">
        <v>0</v>
      </c>
      <c r="C70" s="23">
        <f>F70</f>
        <v>200000</v>
      </c>
      <c r="D70" s="9"/>
      <c r="E70" s="9" t="s">
        <v>0</v>
      </c>
      <c r="F70" s="23">
        <f>SUM(F67:F69)</f>
        <v>200000</v>
      </c>
      <c r="H70" s="109"/>
      <c r="I70" s="109"/>
      <c r="J70" s="109"/>
      <c r="K70" s="109"/>
      <c r="L70" s="109"/>
      <c r="M70" s="109"/>
    </row>
    <row r="71" spans="1:13" x14ac:dyDescent="0.25">
      <c r="H71" s="29"/>
      <c r="I71" s="29"/>
      <c r="J71" s="29"/>
      <c r="K71" s="29"/>
      <c r="L71" s="29"/>
      <c r="M71" s="29"/>
    </row>
    <row r="72" spans="1:13" x14ac:dyDescent="0.25">
      <c r="H72" s="103"/>
      <c r="I72" s="36"/>
      <c r="J72" s="98"/>
      <c r="K72" s="104"/>
      <c r="L72" s="36"/>
      <c r="M72" s="98"/>
    </row>
    <row r="73" spans="1:13" x14ac:dyDescent="0.25">
      <c r="H73" s="105"/>
      <c r="I73" s="36"/>
      <c r="J73" s="98"/>
      <c r="K73" s="105"/>
      <c r="L73" s="36"/>
      <c r="M73" s="98"/>
    </row>
    <row r="74" spans="1:13" x14ac:dyDescent="0.25">
      <c r="H74" s="36"/>
      <c r="I74" s="36"/>
      <c r="J74" s="98"/>
      <c r="K74" s="36"/>
      <c r="L74" s="36"/>
      <c r="M74" s="98"/>
    </row>
    <row r="75" spans="1:13" x14ac:dyDescent="0.25">
      <c r="H75" s="29"/>
      <c r="I75" s="29"/>
      <c r="J75" s="107"/>
      <c r="K75" s="29"/>
      <c r="L75" s="29"/>
      <c r="M75" s="107"/>
    </row>
    <row r="76" spans="1:13" x14ac:dyDescent="0.25">
      <c r="H76" s="108"/>
      <c r="I76" s="108"/>
      <c r="J76" s="108"/>
      <c r="K76" s="108"/>
      <c r="L76" s="108"/>
      <c r="M76" s="108"/>
    </row>
  </sheetData>
  <mergeCells count="14">
    <mergeCell ref="A65:F65"/>
    <mergeCell ref="A47:F47"/>
    <mergeCell ref="A56:F56"/>
    <mergeCell ref="H2:M2"/>
    <mergeCell ref="H11:M11"/>
    <mergeCell ref="H19:M19"/>
    <mergeCell ref="H26:M26"/>
    <mergeCell ref="H34:M34"/>
    <mergeCell ref="H49:M49"/>
    <mergeCell ref="A2:F2"/>
    <mergeCell ref="A10:F10"/>
    <mergeCell ref="A22:F22"/>
    <mergeCell ref="A33:F33"/>
    <mergeCell ref="A40:F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zoomScaleNormal="100" workbookViewId="0">
      <selection activeCell="C22" sqref="C22"/>
    </sheetView>
  </sheetViews>
  <sheetFormatPr defaultRowHeight="15" x14ac:dyDescent="0.25"/>
  <cols>
    <col min="1" max="1" width="3.140625" customWidth="1"/>
    <col min="2" max="2" width="34" customWidth="1"/>
    <col min="3" max="3" width="11.5703125" customWidth="1"/>
    <col min="4" max="4" width="11.42578125" customWidth="1"/>
    <col min="6" max="6" width="28.7109375" customWidth="1"/>
    <col min="7" max="7" width="11" customWidth="1"/>
    <col min="8" max="8" width="11.5703125" customWidth="1"/>
    <col min="9" max="9" width="27" customWidth="1"/>
    <col min="10" max="11" width="10.7109375" customWidth="1"/>
    <col min="13" max="13" width="22" customWidth="1"/>
    <col min="14" max="14" width="11" customWidth="1"/>
    <col min="15" max="15" width="10.85546875" customWidth="1"/>
    <col min="16" max="16" width="21.28515625" customWidth="1"/>
    <col min="17" max="17" width="11.140625" customWidth="1"/>
    <col min="18" max="18" width="11.28515625" customWidth="1"/>
  </cols>
  <sheetData>
    <row r="1" spans="2:18" ht="15.75" thickBot="1" x14ac:dyDescent="0.3"/>
    <row r="2" spans="2:18" ht="15.75" thickBot="1" x14ac:dyDescent="0.3">
      <c r="B2" s="131" t="s">
        <v>57</v>
      </c>
      <c r="C2" s="132"/>
      <c r="D2" s="133"/>
      <c r="F2" s="131" t="s">
        <v>81</v>
      </c>
      <c r="G2" s="132"/>
      <c r="H2" s="132"/>
      <c r="I2" s="132"/>
      <c r="J2" s="132"/>
      <c r="K2" s="133"/>
      <c r="M2" s="131" t="s">
        <v>86</v>
      </c>
      <c r="N2" s="132"/>
      <c r="O2" s="132"/>
      <c r="P2" s="132"/>
      <c r="Q2" s="132"/>
      <c r="R2" s="133"/>
    </row>
    <row r="3" spans="2:18" ht="15.75" thickBot="1" x14ac:dyDescent="0.3">
      <c r="B3" s="9" t="s">
        <v>1</v>
      </c>
      <c r="C3" s="9" t="s">
        <v>54</v>
      </c>
      <c r="D3" s="9" t="s">
        <v>55</v>
      </c>
      <c r="F3" s="9" t="s">
        <v>1</v>
      </c>
      <c r="G3" s="19" t="s">
        <v>62</v>
      </c>
      <c r="H3" s="19" t="s">
        <v>62</v>
      </c>
      <c r="I3" s="9" t="s">
        <v>1</v>
      </c>
      <c r="J3" s="19" t="s">
        <v>62</v>
      </c>
      <c r="K3" s="19" t="s">
        <v>62</v>
      </c>
      <c r="M3" s="30" t="s">
        <v>68</v>
      </c>
      <c r="N3" s="30" t="s">
        <v>62</v>
      </c>
      <c r="O3" s="30" t="s">
        <v>62</v>
      </c>
      <c r="P3" s="30" t="s">
        <v>69</v>
      </c>
      <c r="Q3" s="30" t="s">
        <v>62</v>
      </c>
      <c r="R3" s="30" t="s">
        <v>62</v>
      </c>
    </row>
    <row r="4" spans="2:18" x14ac:dyDescent="0.25">
      <c r="B4" s="10" t="s">
        <v>61</v>
      </c>
      <c r="C4" s="17"/>
      <c r="D4" s="12">
        <f>Ledger!C7</f>
        <v>1500000</v>
      </c>
      <c r="F4" s="20" t="s">
        <v>64</v>
      </c>
      <c r="G4" s="11"/>
      <c r="H4" s="11">
        <f>C5</f>
        <v>1570000</v>
      </c>
      <c r="I4" s="20" t="s">
        <v>63</v>
      </c>
      <c r="J4" s="20"/>
      <c r="K4" s="11">
        <f>D6</f>
        <v>2247000</v>
      </c>
      <c r="M4" s="31" t="s">
        <v>70</v>
      </c>
      <c r="N4" s="38"/>
      <c r="O4" s="32"/>
      <c r="P4" s="38" t="s">
        <v>71</v>
      </c>
      <c r="Q4" s="31"/>
      <c r="R4" s="32"/>
    </row>
    <row r="5" spans="2:18" x14ac:dyDescent="0.25">
      <c r="B5" s="10" t="s">
        <v>39</v>
      </c>
      <c r="C5" s="11">
        <f>Ledger!F19</f>
        <v>1570000</v>
      </c>
      <c r="D5" s="12"/>
      <c r="F5" s="20"/>
      <c r="G5" s="20"/>
      <c r="H5" s="21"/>
      <c r="I5" s="20" t="s">
        <v>65</v>
      </c>
      <c r="J5" s="20"/>
      <c r="K5" s="22">
        <v>200000</v>
      </c>
      <c r="M5" s="20" t="s">
        <v>72</v>
      </c>
      <c r="N5" s="98">
        <f>D4</f>
        <v>1500000</v>
      </c>
      <c r="O5" s="22"/>
      <c r="P5" s="29" t="s">
        <v>73</v>
      </c>
      <c r="Q5" s="17"/>
      <c r="R5" s="22"/>
    </row>
    <row r="6" spans="2:18" ht="15.75" thickBot="1" x14ac:dyDescent="0.3">
      <c r="B6" s="10" t="s">
        <v>12</v>
      </c>
      <c r="C6" s="11"/>
      <c r="D6" s="12">
        <f>Ledger!C30</f>
        <v>2247000</v>
      </c>
      <c r="F6" s="20" t="s">
        <v>66</v>
      </c>
      <c r="G6" s="20"/>
      <c r="H6" s="22">
        <f>H7-SUM(H4:H5)</f>
        <v>877000</v>
      </c>
      <c r="I6" s="11"/>
      <c r="J6" s="11"/>
      <c r="K6" s="11"/>
      <c r="M6" s="20" t="s">
        <v>74</v>
      </c>
      <c r="N6" s="128">
        <f>H18</f>
        <v>734500</v>
      </c>
      <c r="O6" s="22">
        <f>N5+N6</f>
        <v>2234500</v>
      </c>
      <c r="P6" s="36" t="s">
        <v>56</v>
      </c>
      <c r="Q6" s="22">
        <f>C8</f>
        <v>250000</v>
      </c>
      <c r="R6" s="22"/>
    </row>
    <row r="7" spans="2:18" ht="15.75" thickBot="1" x14ac:dyDescent="0.3">
      <c r="B7" s="10" t="s">
        <v>58</v>
      </c>
      <c r="C7" s="11">
        <f>Ledger!F37</f>
        <v>200000</v>
      </c>
      <c r="D7" s="12"/>
      <c r="F7" s="9" t="s">
        <v>0</v>
      </c>
      <c r="G7" s="9"/>
      <c r="H7" s="23">
        <f>K7</f>
        <v>2447000</v>
      </c>
      <c r="I7" s="23" t="s">
        <v>0</v>
      </c>
      <c r="J7" s="23"/>
      <c r="K7" s="23">
        <f>SUM(K4:K6)</f>
        <v>2447000</v>
      </c>
      <c r="M7" s="20"/>
      <c r="N7" s="36"/>
      <c r="O7" s="41"/>
      <c r="P7" s="36" t="s">
        <v>87</v>
      </c>
      <c r="Q7" s="127">
        <v>37500</v>
      </c>
      <c r="R7" s="22">
        <f>Q6-Q7</f>
        <v>212500</v>
      </c>
    </row>
    <row r="8" spans="2:18" ht="15.75" thickBot="1" x14ac:dyDescent="0.3">
      <c r="B8" s="10" t="s">
        <v>56</v>
      </c>
      <c r="C8" s="11">
        <f>Ledger!F44</f>
        <v>250000</v>
      </c>
      <c r="D8" s="12"/>
      <c r="F8" s="8"/>
      <c r="G8" s="8"/>
      <c r="H8" s="24"/>
      <c r="I8" s="8"/>
      <c r="J8" s="8"/>
      <c r="K8" s="8"/>
      <c r="M8" s="34" t="s">
        <v>75</v>
      </c>
      <c r="N8" s="37"/>
      <c r="O8" s="22"/>
      <c r="P8" s="36" t="s">
        <v>58</v>
      </c>
      <c r="Q8" s="22">
        <f>C7</f>
        <v>200000</v>
      </c>
      <c r="R8" s="33"/>
    </row>
    <row r="9" spans="2:18" ht="15.75" thickBot="1" x14ac:dyDescent="0.3">
      <c r="B9" s="10" t="s">
        <v>59</v>
      </c>
      <c r="C9" s="11"/>
      <c r="D9" s="12">
        <f>Ledger!C53</f>
        <v>475000</v>
      </c>
      <c r="F9" s="131" t="s">
        <v>82</v>
      </c>
      <c r="G9" s="132"/>
      <c r="H9" s="132"/>
      <c r="I9" s="132"/>
      <c r="J9" s="132"/>
      <c r="K9" s="133"/>
      <c r="M9" s="20" t="s">
        <v>76</v>
      </c>
      <c r="N9" s="36"/>
      <c r="O9" s="22">
        <f>D11</f>
        <v>150000</v>
      </c>
      <c r="P9" s="36" t="s">
        <v>87</v>
      </c>
      <c r="Q9" s="127">
        <v>20000</v>
      </c>
      <c r="R9" s="22">
        <f>Q8-Q9</f>
        <v>180000</v>
      </c>
    </row>
    <row r="10" spans="2:18" ht="15.75" thickBot="1" x14ac:dyDescent="0.3">
      <c r="B10" s="10" t="s">
        <v>60</v>
      </c>
      <c r="C10" s="11">
        <f>Ledger!F62</f>
        <v>832000</v>
      </c>
      <c r="D10" s="12"/>
      <c r="F10" s="9" t="s">
        <v>1</v>
      </c>
      <c r="G10" s="19" t="s">
        <v>62</v>
      </c>
      <c r="H10" s="19" t="s">
        <v>62</v>
      </c>
      <c r="I10" s="9" t="s">
        <v>1</v>
      </c>
      <c r="J10" s="19" t="s">
        <v>62</v>
      </c>
      <c r="K10" s="19" t="s">
        <v>62</v>
      </c>
      <c r="M10" s="34"/>
      <c r="N10" s="36"/>
      <c r="O10" s="22"/>
      <c r="P10" s="29"/>
      <c r="Q10" s="17"/>
      <c r="R10" s="22"/>
    </row>
    <row r="11" spans="2:18" x14ac:dyDescent="0.25">
      <c r="B11" s="10" t="s">
        <v>76</v>
      </c>
      <c r="C11" s="13"/>
      <c r="D11" s="12">
        <f>Ledger!C69</f>
        <v>150000</v>
      </c>
      <c r="F11" s="32" t="s">
        <v>67</v>
      </c>
      <c r="G11" s="22">
        <f>C12</f>
        <v>90000</v>
      </c>
      <c r="H11" s="25"/>
      <c r="I11" s="20" t="s">
        <v>83</v>
      </c>
      <c r="J11" s="20"/>
      <c r="K11" s="22">
        <f>H6</f>
        <v>877000</v>
      </c>
      <c r="M11" s="34" t="s">
        <v>78</v>
      </c>
      <c r="O11" s="39"/>
      <c r="P11" s="37" t="s">
        <v>77</v>
      </c>
      <c r="Q11" s="34"/>
      <c r="R11" s="22"/>
    </row>
    <row r="12" spans="2:18" x14ac:dyDescent="0.25">
      <c r="B12" s="10" t="s">
        <v>32</v>
      </c>
      <c r="C12" s="112">
        <f>Ledger!M8</f>
        <v>90000</v>
      </c>
      <c r="D12" s="12"/>
      <c r="F12" s="20" t="s">
        <v>88</v>
      </c>
      <c r="G12" s="129">
        <v>30000</v>
      </c>
      <c r="H12" s="22">
        <f>G11+G12</f>
        <v>120000</v>
      </c>
      <c r="I12" s="20" t="s">
        <v>89</v>
      </c>
      <c r="J12" s="20"/>
      <c r="K12" s="22">
        <f>D14</f>
        <v>130000</v>
      </c>
      <c r="M12" s="20" t="s">
        <v>79</v>
      </c>
      <c r="O12" s="126">
        <f>D9</f>
        <v>475000</v>
      </c>
      <c r="P12" s="36" t="s">
        <v>145</v>
      </c>
      <c r="Q12" s="20"/>
      <c r="R12" s="22">
        <f>C16</f>
        <v>150000</v>
      </c>
    </row>
    <row r="13" spans="2:18" x14ac:dyDescent="0.25">
      <c r="B13" s="10" t="s">
        <v>33</v>
      </c>
      <c r="C13" s="11">
        <f>Ledger!M16</f>
        <v>100000</v>
      </c>
      <c r="D13" s="12"/>
      <c r="F13" s="20" t="s">
        <v>84</v>
      </c>
      <c r="G13" s="20"/>
      <c r="H13" s="22">
        <f>C13</f>
        <v>100000</v>
      </c>
      <c r="I13" s="20" t="s">
        <v>90</v>
      </c>
      <c r="J13" s="20"/>
      <c r="K13" s="22">
        <f>D15</f>
        <v>5000</v>
      </c>
      <c r="M13" s="20" t="s">
        <v>34</v>
      </c>
      <c r="O13" s="126">
        <v>30000</v>
      </c>
      <c r="P13" s="36" t="s">
        <v>146</v>
      </c>
      <c r="Q13" s="20"/>
      <c r="R13" s="22">
        <f>C17</f>
        <v>1315000</v>
      </c>
    </row>
    <row r="14" spans="2:18" x14ac:dyDescent="0.25">
      <c r="B14" s="10" t="s">
        <v>91</v>
      </c>
      <c r="C14" s="11"/>
      <c r="D14" s="12">
        <f>Ledger!J31</f>
        <v>130000</v>
      </c>
      <c r="F14" s="20" t="s">
        <v>93</v>
      </c>
      <c r="G14" s="20"/>
      <c r="H14" s="26"/>
      <c r="I14" s="20"/>
      <c r="J14" s="20"/>
      <c r="K14" s="22"/>
      <c r="M14" s="39"/>
      <c r="O14" s="39"/>
      <c r="P14" s="36" t="s">
        <v>80</v>
      </c>
      <c r="Q14" s="20"/>
      <c r="R14" s="22">
        <f>C10</f>
        <v>832000</v>
      </c>
    </row>
    <row r="15" spans="2:18" x14ac:dyDescent="0.25">
      <c r="B15" s="10" t="s">
        <v>92</v>
      </c>
      <c r="C15" s="11"/>
      <c r="D15" s="12">
        <f>Ledger!J23</f>
        <v>5000</v>
      </c>
      <c r="F15" s="20" t="s">
        <v>58</v>
      </c>
      <c r="G15" s="22">
        <v>20000</v>
      </c>
      <c r="H15" s="26"/>
      <c r="I15" s="20"/>
      <c r="J15" s="20"/>
      <c r="K15" s="22"/>
      <c r="M15" s="39"/>
      <c r="O15" s="39"/>
      <c r="P15" s="36" t="s">
        <v>144</v>
      </c>
      <c r="Q15" s="20"/>
      <c r="R15" s="22">
        <v>200000</v>
      </c>
    </row>
    <row r="16" spans="2:18" ht="15.75" thickBot="1" x14ac:dyDescent="0.3">
      <c r="B16" s="10" t="s">
        <v>106</v>
      </c>
      <c r="C16" s="11">
        <f>Ledger!M46</f>
        <v>150000</v>
      </c>
      <c r="D16" s="12"/>
      <c r="F16" s="20" t="s">
        <v>56</v>
      </c>
      <c r="G16" s="129">
        <v>37500</v>
      </c>
      <c r="H16" s="22">
        <f>G15+G16</f>
        <v>57500</v>
      </c>
      <c r="I16" s="20"/>
      <c r="J16" s="20"/>
      <c r="K16" s="22"/>
      <c r="M16" s="39"/>
      <c r="O16" s="39"/>
      <c r="P16" s="36"/>
      <c r="Q16" s="20"/>
      <c r="R16" s="22"/>
    </row>
    <row r="17" spans="2:18" ht="15.75" thickBot="1" x14ac:dyDescent="0.3">
      <c r="B17" s="10" t="s">
        <v>107</v>
      </c>
      <c r="C17" s="11">
        <f>Ledger!M59</f>
        <v>1315000</v>
      </c>
      <c r="D17" s="12"/>
      <c r="F17" s="20"/>
      <c r="G17" s="20"/>
      <c r="H17" s="26"/>
      <c r="I17" s="20"/>
      <c r="J17" s="20"/>
      <c r="K17" s="22"/>
      <c r="M17" s="9" t="s">
        <v>0</v>
      </c>
      <c r="N17" s="40"/>
      <c r="O17" s="35">
        <f>SUM(O4:O16)</f>
        <v>2889500</v>
      </c>
      <c r="P17" s="40" t="s">
        <v>0</v>
      </c>
      <c r="Q17" s="9"/>
      <c r="R17" s="35">
        <f>SUM(R4:R16)</f>
        <v>2889500</v>
      </c>
    </row>
    <row r="18" spans="2:18" ht="15.75" thickBot="1" x14ac:dyDescent="0.3">
      <c r="B18" s="9" t="s">
        <v>0</v>
      </c>
      <c r="C18" s="16">
        <f>SUM(C4:C17)</f>
        <v>4507000</v>
      </c>
      <c r="D18" s="16">
        <f>SUM(D4:D17)</f>
        <v>4507000</v>
      </c>
      <c r="F18" s="14" t="s">
        <v>85</v>
      </c>
      <c r="G18" s="14"/>
      <c r="H18" s="22">
        <f>H19-SUM(H11:H17)</f>
        <v>734500</v>
      </c>
      <c r="I18" s="14"/>
      <c r="J18" s="14"/>
      <c r="K18" s="27"/>
    </row>
    <row r="19" spans="2:18" ht="15.75" thickBot="1" x14ac:dyDescent="0.3">
      <c r="F19" s="9" t="s">
        <v>0</v>
      </c>
      <c r="G19" s="9"/>
      <c r="H19" s="28">
        <f>K19</f>
        <v>1012000</v>
      </c>
      <c r="I19" s="9" t="s">
        <v>0</v>
      </c>
      <c r="J19" s="9"/>
      <c r="K19" s="28">
        <f>SUM(K11:K18)</f>
        <v>1012000</v>
      </c>
    </row>
    <row r="21" spans="2:18" x14ac:dyDescent="0.25">
      <c r="F21" s="8"/>
      <c r="G21" s="8"/>
      <c r="H21" s="8"/>
      <c r="I21" s="8"/>
      <c r="J21" s="8"/>
      <c r="K21" s="8"/>
    </row>
    <row r="22" spans="2:18" x14ac:dyDescent="0.25">
      <c r="F22" s="29"/>
      <c r="G22" s="29"/>
      <c r="H22" s="8"/>
      <c r="I22" s="8"/>
      <c r="J22" s="8"/>
      <c r="K22" s="8"/>
    </row>
  </sheetData>
  <mergeCells count="4">
    <mergeCell ref="M2:R2"/>
    <mergeCell ref="B2:D2"/>
    <mergeCell ref="F2:K2"/>
    <mergeCell ref="F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</vt:lpstr>
      <vt:lpstr>Ledger</vt:lpstr>
      <vt:lpstr>TB, TA, P&amp;L, 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</dc:creator>
  <cp:lastModifiedBy>Soni</cp:lastModifiedBy>
  <dcterms:created xsi:type="dcterms:W3CDTF">2018-05-24T10:48:35Z</dcterms:created>
  <dcterms:modified xsi:type="dcterms:W3CDTF">2020-09-02T07:14:35Z</dcterms:modified>
</cp:coreProperties>
</file>